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codeName="ThisWorkbook" defaultThemeVersion="166925"/>
  <mc:AlternateContent xmlns:mc="http://schemas.openxmlformats.org/markup-compatibility/2006">
    <mc:Choice Requires="x15">
      <x15ac:absPath xmlns:x15ac="http://schemas.microsoft.com/office/spreadsheetml/2010/11/ac" url="C:\Users\schwerha\Desktop\"/>
    </mc:Choice>
  </mc:AlternateContent>
  <xr:revisionPtr revIDLastSave="0" documentId="8_{C4033DCE-663F-4664-9602-F7647EA88EE5}" xr6:coauthVersionLast="36" xr6:coauthVersionMax="36" xr10:uidLastSave="{00000000-0000-0000-0000-000000000000}"/>
  <bookViews>
    <workbookView xWindow="-120" yWindow="-120" windowWidth="29040" windowHeight="15840" activeTab="2" xr2:uid="{00000000-000D-0000-FFFF-FFFF00000000}"/>
  </bookViews>
  <sheets>
    <sheet name="Pre-DataEntry" sheetId="1" r:id="rId1"/>
    <sheet name="Pre-Summary" sheetId="3" r:id="rId2"/>
    <sheet name="Post-DataEntry" sheetId="5" r:id="rId3"/>
    <sheet name="Post-Summary" sheetId="6" r:id="rId4"/>
    <sheet name="Post-Comparison" sheetId="7" r:id="rId5"/>
    <sheet name="DoNotDelete" sheetId="2"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 i="5" l="1"/>
  <c r="Q9" i="5"/>
  <c r="Q10" i="5"/>
  <c r="Q11" i="5"/>
  <c r="Q12" i="5"/>
  <c r="Q13" i="5"/>
  <c r="Q14" i="5"/>
  <c r="Q15" i="5"/>
  <c r="Q16" i="5"/>
  <c r="Q17" i="5"/>
  <c r="Q18" i="5"/>
  <c r="Q19" i="5"/>
  <c r="Q20" i="5"/>
  <c r="Q21" i="5"/>
  <c r="Q22" i="5"/>
  <c r="Q23" i="5"/>
  <c r="Q24" i="5"/>
  <c r="Q7" i="5"/>
  <c r="P8" i="5"/>
  <c r="P9" i="5"/>
  <c r="P10" i="5"/>
  <c r="P11" i="5"/>
  <c r="P12" i="5"/>
  <c r="P13" i="5"/>
  <c r="P14" i="5"/>
  <c r="P15" i="5"/>
  <c r="P16" i="5"/>
  <c r="P17" i="5"/>
  <c r="P18" i="5"/>
  <c r="P19" i="5"/>
  <c r="P20" i="5"/>
  <c r="P21" i="5"/>
  <c r="P22" i="5"/>
  <c r="P23" i="5"/>
  <c r="P24" i="5"/>
  <c r="P7" i="5"/>
  <c r="R8" i="1" l="1"/>
  <c r="R9" i="1"/>
  <c r="R10" i="1"/>
  <c r="R11" i="1"/>
  <c r="R12" i="1"/>
  <c r="R13" i="1"/>
  <c r="R14" i="1"/>
  <c r="R15" i="1"/>
  <c r="R16" i="1"/>
  <c r="R17" i="1"/>
  <c r="R18" i="1"/>
  <c r="R19" i="1"/>
  <c r="R20" i="1"/>
  <c r="R21" i="1"/>
  <c r="R22" i="1"/>
  <c r="R23" i="1"/>
  <c r="R24" i="1"/>
  <c r="R7" i="1"/>
  <c r="Q8" i="1"/>
  <c r="Q9" i="1"/>
  <c r="Q10" i="1"/>
  <c r="Q11" i="1"/>
  <c r="Q12" i="1"/>
  <c r="Q13" i="1"/>
  <c r="Q14" i="1"/>
  <c r="Q15" i="1"/>
  <c r="Q16" i="1"/>
  <c r="Q17" i="1"/>
  <c r="Q18" i="1"/>
  <c r="Q19" i="1"/>
  <c r="Q20" i="1"/>
  <c r="Q21" i="1"/>
  <c r="Q22" i="1"/>
  <c r="Q23" i="1"/>
  <c r="Q24" i="1"/>
  <c r="Q7" i="1"/>
  <c r="W21" i="7" l="1"/>
  <c r="R21" i="7"/>
  <c r="H23" i="5"/>
  <c r="AB21" i="7" l="1"/>
  <c r="E11" i="6"/>
  <c r="E23" i="5" l="1"/>
  <c r="P7" i="1" l="1"/>
  <c r="O8" i="1"/>
  <c r="P8" i="1" s="1"/>
  <c r="O9" i="1"/>
  <c r="P9" i="1" s="1"/>
  <c r="O10" i="1"/>
  <c r="P10" i="1" s="1"/>
  <c r="E14" i="7" l="1"/>
  <c r="E18" i="7"/>
  <c r="W16" i="6"/>
  <c r="V16" i="7" s="1"/>
  <c r="W15" i="6"/>
  <c r="V15" i="7" s="1"/>
  <c r="W14" i="6"/>
  <c r="V14" i="7" s="1"/>
  <c r="E15" i="6"/>
  <c r="K15" i="6"/>
  <c r="W13" i="6" s="1"/>
  <c r="P6" i="7"/>
  <c r="P5" i="7"/>
  <c r="P4" i="7"/>
  <c r="P12" i="6"/>
  <c r="P11" i="6"/>
  <c r="P10" i="6"/>
  <c r="E21" i="6"/>
  <c r="E21" i="7" s="1"/>
  <c r="E20" i="6"/>
  <c r="E20" i="7" s="1"/>
  <c r="E19" i="6"/>
  <c r="E19" i="7" s="1"/>
  <c r="E18" i="6"/>
  <c r="E13" i="6"/>
  <c r="E10" i="6" s="1"/>
  <c r="E10" i="7" s="1"/>
  <c r="E12" i="6"/>
  <c r="E11" i="7"/>
  <c r="N24" i="5"/>
  <c r="O24" i="5" s="1"/>
  <c r="N23" i="5"/>
  <c r="O23" i="5" s="1"/>
  <c r="N22" i="5"/>
  <c r="O22" i="5" s="1"/>
  <c r="N21" i="5"/>
  <c r="O21" i="5" s="1"/>
  <c r="N20" i="5"/>
  <c r="O20" i="5" s="1"/>
  <c r="N19" i="5"/>
  <c r="O19" i="5" s="1"/>
  <c r="N18" i="5"/>
  <c r="O18" i="5" s="1"/>
  <c r="N17" i="5"/>
  <c r="O17" i="5" s="1"/>
  <c r="N16" i="5"/>
  <c r="O16" i="5" s="1"/>
  <c r="N15" i="5"/>
  <c r="O15" i="5" s="1"/>
  <c r="N14" i="5"/>
  <c r="O14" i="5" s="1"/>
  <c r="N13" i="5"/>
  <c r="O13" i="5" s="1"/>
  <c r="N12" i="5"/>
  <c r="O12" i="5" s="1"/>
  <c r="N11" i="5"/>
  <c r="O11" i="5" s="1"/>
  <c r="N10" i="5"/>
  <c r="O10" i="5" s="1"/>
  <c r="N9" i="5"/>
  <c r="O9" i="5" s="1"/>
  <c r="N8" i="5"/>
  <c r="O8" i="5" s="1"/>
  <c r="O7" i="5"/>
  <c r="Q26" i="5" l="1"/>
  <c r="H17" i="5" s="1"/>
  <c r="P26" i="5"/>
  <c r="F17" i="5" s="1"/>
  <c r="E12" i="7"/>
  <c r="P16" i="7"/>
  <c r="P7" i="7"/>
  <c r="E14" i="6"/>
  <c r="E13" i="7" s="1"/>
  <c r="P13" i="6"/>
  <c r="O26" i="5"/>
  <c r="E4" i="6" s="1"/>
  <c r="E12" i="3"/>
  <c r="K12" i="6" s="1"/>
  <c r="E21" i="3"/>
  <c r="J13" i="3"/>
  <c r="P12" i="7" s="1"/>
  <c r="P18" i="7" s="1"/>
  <c r="J12" i="3"/>
  <c r="P11" i="7" s="1"/>
  <c r="P17" i="7" s="1"/>
  <c r="J11" i="3"/>
  <c r="P10" i="7" s="1"/>
  <c r="P13" i="7" s="1"/>
  <c r="E20" i="3"/>
  <c r="E19" i="3"/>
  <c r="E18" i="3"/>
  <c r="P18" i="3" s="1"/>
  <c r="E5" i="6" l="1"/>
  <c r="P21" i="3"/>
  <c r="K21" i="6"/>
  <c r="P20" i="3"/>
  <c r="J20" i="7" s="1"/>
  <c r="K20" i="7" s="1"/>
  <c r="K20" i="6"/>
  <c r="P19" i="3"/>
  <c r="K19" i="6"/>
  <c r="J18" i="7"/>
  <c r="K18" i="7" s="1"/>
  <c r="K18" i="6"/>
  <c r="P19" i="7"/>
  <c r="W18" i="6"/>
  <c r="V18" i="7" s="1"/>
  <c r="J14" i="3"/>
  <c r="J21" i="7" l="1"/>
  <c r="K21" i="7" s="1"/>
  <c r="W16" i="3"/>
  <c r="AA16" i="7" s="1"/>
  <c r="AB16" i="7" s="1"/>
  <c r="W15" i="3"/>
  <c r="AA15" i="7" s="1"/>
  <c r="AB15" i="7" s="1"/>
  <c r="J19" i="7"/>
  <c r="K19" i="7" s="1"/>
  <c r="O22" i="1"/>
  <c r="P22" i="1" s="1"/>
  <c r="O23" i="1"/>
  <c r="P23" i="1" s="1"/>
  <c r="O24" i="1"/>
  <c r="P24" i="1" s="1"/>
  <c r="O11" i="1"/>
  <c r="O12" i="1"/>
  <c r="P12" i="1" s="1"/>
  <c r="O13" i="1"/>
  <c r="P13" i="1" s="1"/>
  <c r="O14" i="1"/>
  <c r="P14" i="1" s="1"/>
  <c r="O15" i="1"/>
  <c r="P15" i="1" s="1"/>
  <c r="O16" i="1"/>
  <c r="P16" i="1" s="1"/>
  <c r="O17" i="1"/>
  <c r="P17" i="1" s="1"/>
  <c r="O18" i="1"/>
  <c r="P18" i="1" s="1"/>
  <c r="O19" i="1"/>
  <c r="P19" i="1" s="1"/>
  <c r="O20" i="1"/>
  <c r="P20" i="1" s="1"/>
  <c r="O21" i="1"/>
  <c r="P21" i="1" s="1"/>
  <c r="C17" i="2"/>
  <c r="C14" i="2"/>
  <c r="C11" i="2"/>
  <c r="C8" i="2"/>
  <c r="C5" i="2"/>
  <c r="C22" i="2"/>
  <c r="C21" i="2"/>
  <c r="C20" i="2"/>
  <c r="C19" i="2"/>
  <c r="C18" i="2"/>
  <c r="C16" i="2"/>
  <c r="C15" i="2"/>
  <c r="C13" i="2"/>
  <c r="C12" i="2"/>
  <c r="C10" i="2"/>
  <c r="C9" i="2"/>
  <c r="C7" i="2"/>
  <c r="C6" i="2"/>
  <c r="P11" i="1" l="1"/>
  <c r="P26" i="1" s="1"/>
  <c r="E4" i="3" s="1"/>
  <c r="E27" i="1"/>
  <c r="R26" i="1" l="1"/>
  <c r="H17" i="1" s="1"/>
  <c r="Q26" i="1"/>
  <c r="F17" i="1" s="1"/>
  <c r="E5" i="3" l="1"/>
  <c r="P4" i="3" l="1"/>
  <c r="J4" i="7" l="1"/>
  <c r="K4" i="6"/>
  <c r="W4" i="3"/>
  <c r="AA4" i="7" l="1"/>
  <c r="K5" i="6"/>
  <c r="E6" i="3" l="1"/>
  <c r="P5" i="3"/>
  <c r="K6" i="6"/>
  <c r="P6" i="3" l="1"/>
  <c r="J5" i="7"/>
  <c r="W5" i="3"/>
  <c r="J6" i="7" l="1"/>
  <c r="W6" i="3"/>
  <c r="AA5" i="7"/>
  <c r="AA6" i="7" s="1"/>
  <c r="W4" i="6"/>
  <c r="V4" i="7" l="1"/>
  <c r="E4" i="7"/>
  <c r="K4" i="7" s="1"/>
  <c r="AB4" i="7" l="1"/>
  <c r="W17" i="6"/>
  <c r="V17" i="7" s="1"/>
  <c r="V13" i="7" l="1"/>
  <c r="E5" i="7"/>
  <c r="K5" i="7" s="1"/>
  <c r="E6" i="7" l="1"/>
  <c r="K6" i="7" s="1"/>
  <c r="E6" i="6"/>
  <c r="W5" i="6"/>
  <c r="W6" i="6" l="1"/>
  <c r="V5" i="7"/>
  <c r="AB5" i="7" l="1"/>
  <c r="V6" i="7"/>
  <c r="AB6" i="7" s="1"/>
  <c r="E23" i="1" l="1"/>
  <c r="H23" i="1"/>
  <c r="E11" i="3" s="1"/>
  <c r="K11" i="6" s="1"/>
  <c r="W11" i="6" s="1"/>
  <c r="V11" i="7" s="1"/>
  <c r="E13" i="3" l="1"/>
  <c r="P12" i="3" l="1"/>
  <c r="K13" i="6"/>
  <c r="W12" i="6" s="1"/>
  <c r="V12" i="7" s="1"/>
  <c r="E10" i="3"/>
  <c r="K10" i="6" l="1"/>
  <c r="W10" i="6" s="1"/>
  <c r="V10" i="7" s="1"/>
  <c r="E14" i="3"/>
  <c r="K14" i="6" s="1"/>
  <c r="J12" i="7"/>
  <c r="K12" i="7" s="1"/>
  <c r="P10" i="3"/>
  <c r="W10" i="3" s="1"/>
  <c r="AA10" i="7" s="1"/>
  <c r="AB10" i="7" s="1"/>
  <c r="W12" i="3"/>
  <c r="AA12" i="7" s="1"/>
  <c r="AB12" i="7" s="1"/>
  <c r="W14" i="3"/>
  <c r="W18" i="3" l="1"/>
  <c r="AA18" i="7" s="1"/>
  <c r="AB18" i="7" s="1"/>
  <c r="AA14" i="7"/>
  <c r="AB14" i="7" s="1"/>
  <c r="P13" i="3"/>
  <c r="J10" i="7"/>
  <c r="K10" i="7" s="1"/>
  <c r="P14" i="3" l="1"/>
  <c r="P11" i="3" s="1"/>
  <c r="J13" i="7"/>
  <c r="K13" i="7" s="1"/>
  <c r="J11" i="7" l="1"/>
  <c r="K11" i="7" s="1"/>
  <c r="W11" i="3"/>
  <c r="AA11" i="7" s="1"/>
  <c r="AB11" i="7" s="1"/>
  <c r="J14" i="7"/>
  <c r="K14" i="7" s="1"/>
  <c r="W13" i="3"/>
  <c r="W17" i="3" l="1"/>
  <c r="AA17" i="7" s="1"/>
  <c r="AB17" i="7" s="1"/>
  <c r="AA13" i="7"/>
  <c r="AB13" i="7" s="1"/>
</calcChain>
</file>

<file path=xl/sharedStrings.xml><?xml version="1.0" encoding="utf-8"?>
<sst xmlns="http://schemas.openxmlformats.org/spreadsheetml/2006/main" count="404" uniqueCount="217">
  <si>
    <t>Average hourly wage of employees:</t>
  </si>
  <si>
    <t>Number of employees in area of interest:</t>
  </si>
  <si>
    <t>Types</t>
  </si>
  <si>
    <t>Quantity</t>
  </si>
  <si>
    <t>Direct Cost</t>
  </si>
  <si>
    <t>References are located on this sheet and should not be deleted</t>
  </si>
  <si>
    <t>Injury Type</t>
  </si>
  <si>
    <t>Cost</t>
  </si>
  <si>
    <t>General Elbow</t>
  </si>
  <si>
    <t>General Shoulder</t>
  </si>
  <si>
    <t>General Hand/Wrist</t>
  </si>
  <si>
    <t>General Back</t>
  </si>
  <si>
    <t>General Knee</t>
  </si>
  <si>
    <t>Back Strain</t>
  </si>
  <si>
    <t>Sciatica Nerve</t>
  </si>
  <si>
    <t>Carpul Tunnel</t>
  </si>
  <si>
    <t>Neck Strain</t>
  </si>
  <si>
    <t>Shoulder Strain</t>
  </si>
  <si>
    <t>Rotator Cuff Injury</t>
  </si>
  <si>
    <t>Elbow Strain</t>
  </si>
  <si>
    <t>Epicondylitis (Tennis Elbow)</t>
  </si>
  <si>
    <t>Hand/Wrist Strain</t>
  </si>
  <si>
    <t xml:space="preserve">Tendonitis </t>
  </si>
  <si>
    <t>Bursitis</t>
  </si>
  <si>
    <t>Knee Strain</t>
  </si>
  <si>
    <t xml:space="preserve">Inflation Cost </t>
  </si>
  <si>
    <t>Other WMSD</t>
  </si>
  <si>
    <t>X1.1744</t>
  </si>
  <si>
    <t>X1.0805</t>
  </si>
  <si>
    <t>None</t>
  </si>
  <si>
    <t>Direct cost of injuries over the last year for area of Interest:</t>
  </si>
  <si>
    <t>Size of business in terms of employees and sales:</t>
  </si>
  <si>
    <r>
      <t xml:space="preserve">Small; 0-50 employees, Sales </t>
    </r>
    <r>
      <rPr>
        <sz val="11"/>
        <color theme="1"/>
        <rFont val="Calibri"/>
        <family val="2"/>
      </rPr>
      <t>≤$10,000,000</t>
    </r>
  </si>
  <si>
    <r>
      <t xml:space="preserve">Medium; 51-250 Employees, Sales </t>
    </r>
    <r>
      <rPr>
        <sz val="11"/>
        <color theme="1"/>
        <rFont val="Calibri"/>
        <family val="2"/>
      </rPr>
      <t>≤$50,000,000</t>
    </r>
  </si>
  <si>
    <t>Large; 250+ Employees, Sales $50,000,000+</t>
  </si>
  <si>
    <t>Indirect cost incurred from injuries over the past year:</t>
  </si>
  <si>
    <t>Estimation of indirect cost based off company size:</t>
  </si>
  <si>
    <t>to</t>
  </si>
  <si>
    <t>Indirect cost Low</t>
  </si>
  <si>
    <t>Indirect cost High</t>
  </si>
  <si>
    <t>Do not use if direct cost are known, as they will be more accurate</t>
  </si>
  <si>
    <t>Pre-Intervention Evaluation and Estimating</t>
  </si>
  <si>
    <t>Business Overview</t>
  </si>
  <si>
    <t>Estimates relating to type and quantity of injuries</t>
  </si>
  <si>
    <t>Process Overview</t>
  </si>
  <si>
    <t>Number of shifts per day:</t>
  </si>
  <si>
    <t>Number of accidents in department:</t>
  </si>
  <si>
    <t>Profit from Sales:</t>
  </si>
  <si>
    <t>Quality Overview</t>
  </si>
  <si>
    <t>Terminology Help Table</t>
  </si>
  <si>
    <t>Internal Failure Cost:</t>
  </si>
  <si>
    <t>External Failure Cost:</t>
  </si>
  <si>
    <t>Yield Rate:</t>
  </si>
  <si>
    <t>Scrap Rate:</t>
  </si>
  <si>
    <t>Rework Rate:</t>
  </si>
  <si>
    <t>Cost of supplies/material involved:</t>
  </si>
  <si>
    <t>Cost of labor for all involved:</t>
  </si>
  <si>
    <t>Cost of training for the intervention:</t>
  </si>
  <si>
    <t>Any other one time cost:</t>
  </si>
  <si>
    <t>Cost Associated with the Intervention and Other Estimates:</t>
  </si>
  <si>
    <t>Current rating of worker morale:</t>
  </si>
  <si>
    <t>Cost to hire and train employee:</t>
  </si>
  <si>
    <r>
      <rPr>
        <b/>
        <u/>
        <sz val="11"/>
        <color theme="1"/>
        <rFont val="Calibri"/>
        <family val="2"/>
        <scheme val="minor"/>
      </rPr>
      <t xml:space="preserve">Direct Cost: </t>
    </r>
    <r>
      <rPr>
        <sz val="11"/>
        <color theme="1"/>
        <rFont val="Calibri"/>
        <family val="2"/>
        <scheme val="minor"/>
      </rPr>
      <t>Cost associated with medical expenses/comp fees, legal fees, and resources used to handle the injury and prevention.</t>
    </r>
  </si>
  <si>
    <r>
      <rPr>
        <b/>
        <u/>
        <sz val="11"/>
        <color theme="1"/>
        <rFont val="Calibri"/>
        <family val="2"/>
        <scheme val="minor"/>
      </rPr>
      <t>Cycle time:</t>
    </r>
    <r>
      <rPr>
        <sz val="11"/>
        <color theme="1"/>
        <rFont val="Calibri"/>
        <family val="2"/>
        <scheme val="minor"/>
      </rPr>
      <t xml:space="preserve"> duration of time needed for a process to be completed from start to finish.</t>
    </r>
  </si>
  <si>
    <r>
      <rPr>
        <b/>
        <u/>
        <sz val="11"/>
        <color theme="1"/>
        <rFont val="Calibri"/>
        <family val="2"/>
        <scheme val="minor"/>
      </rPr>
      <t>Internal Failure Cost:</t>
    </r>
    <r>
      <rPr>
        <sz val="11"/>
        <color theme="1"/>
        <rFont val="Calibri"/>
        <family val="2"/>
        <scheme val="minor"/>
      </rPr>
      <t xml:space="preserve"> Cost associated with product failure before reaching the customer: scrap, rework, failing to meet inspection.</t>
    </r>
  </si>
  <si>
    <r>
      <rPr>
        <b/>
        <u/>
        <sz val="11"/>
        <color theme="1"/>
        <rFont val="Calibri"/>
        <family val="2"/>
        <scheme val="minor"/>
      </rPr>
      <t xml:space="preserve">External Failure Cost: </t>
    </r>
    <r>
      <rPr>
        <sz val="11"/>
        <color theme="1"/>
        <rFont val="Calibri"/>
        <family val="2"/>
        <scheme val="minor"/>
      </rPr>
      <t>Cost associated with product failure after reaching the customer: replacement, warranty, loss of business</t>
    </r>
  </si>
  <si>
    <r>
      <rPr>
        <b/>
        <u/>
        <sz val="11"/>
        <color theme="1"/>
        <rFont val="Calibri"/>
        <family val="2"/>
        <scheme val="minor"/>
      </rPr>
      <t>Yield Rate:</t>
    </r>
    <r>
      <rPr>
        <sz val="11"/>
        <color theme="1"/>
        <rFont val="Calibri"/>
        <family val="2"/>
        <scheme val="minor"/>
      </rPr>
      <t xml:space="preserve"> Percent of products that are correct and free of defects the first time through.</t>
    </r>
  </si>
  <si>
    <r>
      <rPr>
        <b/>
        <u/>
        <sz val="11"/>
        <color theme="1"/>
        <rFont val="Calibri"/>
        <family val="2"/>
        <scheme val="minor"/>
      </rPr>
      <t>Worker Morale Rating:</t>
    </r>
    <r>
      <rPr>
        <sz val="11"/>
        <color theme="1"/>
        <rFont val="Calibri"/>
        <family val="2"/>
        <scheme val="minor"/>
      </rPr>
      <t xml:space="preserve"> Number between 1-10 that estimates employees enthusiasm and excitement for their job.</t>
    </r>
  </si>
  <si>
    <r>
      <rPr>
        <b/>
        <u/>
        <sz val="11"/>
        <color theme="1"/>
        <rFont val="Calibri"/>
        <family val="2"/>
        <scheme val="minor"/>
      </rPr>
      <t>Rework Rate:</t>
    </r>
    <r>
      <rPr>
        <sz val="11"/>
        <color theme="1"/>
        <rFont val="Calibri"/>
        <family val="2"/>
        <scheme val="minor"/>
      </rPr>
      <t xml:space="preserve"> Percentage of items that have to be reworked to pass inspection/requirements.</t>
    </r>
  </si>
  <si>
    <t>Annual reoccurring costs:</t>
  </si>
  <si>
    <r>
      <rPr>
        <b/>
        <u/>
        <sz val="11"/>
        <color theme="1"/>
        <rFont val="Calibri"/>
        <family val="2"/>
        <scheme val="minor"/>
      </rPr>
      <t>Indirect cost:</t>
    </r>
    <r>
      <rPr>
        <sz val="11"/>
        <color theme="1"/>
        <rFont val="Calibri"/>
        <family val="2"/>
        <scheme val="minor"/>
      </rPr>
      <t xml:space="preserve"> Resulting cost of injury: production loss, quality defects, training, overtime, etc.</t>
    </r>
  </si>
  <si>
    <r>
      <rPr>
        <b/>
        <u/>
        <sz val="11"/>
        <color theme="1"/>
        <rFont val="Calibri"/>
        <family val="2"/>
        <scheme val="minor"/>
      </rPr>
      <t>Scrap Rate:</t>
    </r>
    <r>
      <rPr>
        <sz val="11"/>
        <color theme="1"/>
        <rFont val="Calibri"/>
        <family val="2"/>
        <scheme val="minor"/>
      </rPr>
      <t xml:space="preserve"> Percentage of items that cannot be repaired or restored and therefore is lost to the process.</t>
    </r>
  </si>
  <si>
    <t>Cost of Intervention</t>
  </si>
  <si>
    <t>Projected WMSD cost after interventions</t>
  </si>
  <si>
    <t>Projected Cost Avoided</t>
  </si>
  <si>
    <t>Projected Cost Savings</t>
  </si>
  <si>
    <t>Current Cycle Time:</t>
  </si>
  <si>
    <t>Current Productivity Rate:</t>
  </si>
  <si>
    <t>Average planned hours per shift:</t>
  </si>
  <si>
    <t>Total overtime hours needed per day:</t>
  </si>
  <si>
    <t>Average productivity rate :</t>
  </si>
  <si>
    <t>Average throughput:</t>
  </si>
  <si>
    <t>Product demand per day:</t>
  </si>
  <si>
    <t>Average current cycle time(mins):</t>
  </si>
  <si>
    <r>
      <rPr>
        <b/>
        <u/>
        <sz val="11"/>
        <color theme="1"/>
        <rFont val="Calibri"/>
        <family val="2"/>
        <scheme val="minor"/>
      </rPr>
      <t>Productivity Rate:</t>
    </r>
    <r>
      <rPr>
        <sz val="11"/>
        <color theme="1"/>
        <rFont val="Calibri"/>
        <family val="2"/>
        <scheme val="minor"/>
      </rPr>
      <t xml:space="preserve"> Output produced in a day over total hours worked by all employees.</t>
    </r>
  </si>
  <si>
    <r>
      <rPr>
        <b/>
        <u/>
        <sz val="11"/>
        <color theme="1"/>
        <rFont val="Calibri"/>
        <family val="2"/>
        <scheme val="minor"/>
      </rPr>
      <t>Throughput:</t>
    </r>
    <r>
      <rPr>
        <sz val="11"/>
        <color theme="1"/>
        <rFont val="Calibri"/>
        <family val="2"/>
        <scheme val="minor"/>
      </rPr>
      <t xml:space="preserve"> Number of products being produced from the process given one day.</t>
    </r>
  </si>
  <si>
    <r>
      <rPr>
        <b/>
        <u/>
        <sz val="11"/>
        <color theme="1"/>
        <rFont val="Calibri"/>
        <family val="2"/>
        <scheme val="minor"/>
      </rPr>
      <t>Overtime Needed</t>
    </r>
    <r>
      <rPr>
        <b/>
        <sz val="11"/>
        <color theme="1"/>
        <rFont val="Calibri"/>
        <family val="2"/>
        <scheme val="minor"/>
      </rPr>
      <t>:</t>
    </r>
    <r>
      <rPr>
        <sz val="11"/>
        <color theme="1"/>
        <rFont val="Calibri"/>
        <family val="2"/>
        <scheme val="minor"/>
      </rPr>
      <t xml:space="preserve"> Hours needed per day (over 8 hours a shift) to meet product demand.</t>
    </r>
  </si>
  <si>
    <t>Post-Intervention Evaluation</t>
  </si>
  <si>
    <t>We believe the impact on injury/illness rate will be:</t>
  </si>
  <si>
    <t>We believe the impact on prouductivity will be:</t>
  </si>
  <si>
    <t>We believe the impact on quality will be:</t>
  </si>
  <si>
    <t>Quality</t>
  </si>
  <si>
    <t>Low</t>
  </si>
  <si>
    <t>High</t>
  </si>
  <si>
    <t>Productivity</t>
  </si>
  <si>
    <t>Moderate</t>
  </si>
  <si>
    <t>Injury/Illness</t>
  </si>
  <si>
    <t>Total Estimated Cost:</t>
  </si>
  <si>
    <t>Projected ROI</t>
  </si>
  <si>
    <t>-or-</t>
  </si>
  <si>
    <t>Projected Yield Rate:</t>
  </si>
  <si>
    <t>Projected Rework Rate:</t>
  </si>
  <si>
    <t>Projected Scrap Rate:</t>
  </si>
  <si>
    <t xml:space="preserve">Number of Customer Complaints </t>
  </si>
  <si>
    <t>Direct Cost of WMSD's:</t>
  </si>
  <si>
    <t>Indirect Cost of WMSD's:</t>
  </si>
  <si>
    <t>Total Cost of WMSD's:</t>
  </si>
  <si>
    <t>Current Takt Time (mins):</t>
  </si>
  <si>
    <t>Current Daily Throughput:</t>
  </si>
  <si>
    <t>Current Yield Rate:</t>
  </si>
  <si>
    <t>Current Rework Rate:</t>
  </si>
  <si>
    <t>Current Scrap rate:</t>
  </si>
  <si>
    <t>Current Customer Complaints:</t>
  </si>
  <si>
    <t>Cost to train employees:</t>
  </si>
  <si>
    <t>Cost to maintain the improvement:</t>
  </si>
  <si>
    <t>Total Cost of Improvement this Year:</t>
  </si>
  <si>
    <t>Projected Customer Complaints:</t>
  </si>
  <si>
    <t>Direct Cost from WMSD's avoided:</t>
  </si>
  <si>
    <t>Indirect Cost from WMSD's avoided:</t>
  </si>
  <si>
    <t>Total Cost from WMSD's avoided:</t>
  </si>
  <si>
    <t>Projected Cycle Time after Intervention:</t>
  </si>
  <si>
    <t>Projected Productivity Rate:</t>
  </si>
  <si>
    <t>Projected Daily Throughput</t>
  </si>
  <si>
    <t>Projected OT still needed:</t>
  </si>
  <si>
    <t>Projected Efficiency:</t>
  </si>
  <si>
    <t>Current  Efficiency:</t>
  </si>
  <si>
    <t>Pre-Intervention Estimates of Improvements and Savings</t>
  </si>
  <si>
    <t>Projected Process Improvement after Intervention</t>
  </si>
  <si>
    <t>Cost to implement project:</t>
  </si>
  <si>
    <t>Projected  Quality Improvements after Intervention</t>
  </si>
  <si>
    <t>Potential OT savings of:</t>
  </si>
  <si>
    <t>Potential sales profit increase of:</t>
  </si>
  <si>
    <t>Potential external savings of:</t>
  </si>
  <si>
    <t>Potential internal failure savings of:</t>
  </si>
  <si>
    <t>Projected payback period (months):</t>
  </si>
  <si>
    <t>All projected savings are the difference of current numbers recorded and projected changes based on expert opinion of intervention impact.</t>
  </si>
  <si>
    <t>Project estimated percent increases come from Washington State Ergonomic research of 250+ case studies. The lowest improvement seen was used to represent low, average improvement seen was used to represent high, and moderate improvement was take from a middle value. These represent conservative estimates as to not anticipate too high.</t>
  </si>
  <si>
    <r>
      <rPr>
        <b/>
        <sz val="11"/>
        <color theme="1"/>
        <rFont val="Calibri"/>
        <family val="2"/>
        <scheme val="minor"/>
      </rPr>
      <t>Projected ROI</t>
    </r>
    <r>
      <rPr>
        <sz val="11"/>
        <color theme="1"/>
        <rFont val="Calibri"/>
        <family val="2"/>
        <scheme val="minor"/>
      </rPr>
      <t>: The calculated return on the investments by subtracting the reoccurring annual cost of the improvements from profits, subtracting one-time cost from profits, then diving net profits per month by one-time cost of improvement project.</t>
    </r>
  </si>
  <si>
    <r>
      <rPr>
        <b/>
        <sz val="11"/>
        <color theme="1"/>
        <rFont val="Calibri"/>
        <family val="2"/>
        <scheme val="minor"/>
      </rPr>
      <t>Projected Payback</t>
    </r>
    <r>
      <rPr>
        <sz val="11"/>
        <color theme="1"/>
        <rFont val="Calibri"/>
        <family val="2"/>
        <scheme val="minor"/>
      </rPr>
      <t>: The calculated time period required to payback the cost of the project. This is calculated by taking the total one time cost of the project and dividing it by the monthly profits that have been adjusted for reoccurring maintenance cost per month.</t>
    </r>
  </si>
  <si>
    <t xml:space="preserve">Intervention Impact Opinions </t>
  </si>
  <si>
    <t>Cost Associated with the Intervention and Other Expenses:</t>
  </si>
  <si>
    <t>Actual Cost of Intervention</t>
  </si>
  <si>
    <t>Actual Cost Avoided</t>
  </si>
  <si>
    <t>Actual Cost Savings</t>
  </si>
  <si>
    <t xml:space="preserve"> Cycle time improvement of: </t>
  </si>
  <si>
    <t xml:space="preserve"> Productivity improvement of:</t>
  </si>
  <si>
    <t xml:space="preserve"> OT savings of:</t>
  </si>
  <si>
    <t>Sales profit increase of:</t>
  </si>
  <si>
    <t>Internal failure savings of:</t>
  </si>
  <si>
    <t>External savings of:</t>
  </si>
  <si>
    <t xml:space="preserve"> ROI</t>
  </si>
  <si>
    <t>Payback period (months):</t>
  </si>
  <si>
    <t>OT Needed:</t>
  </si>
  <si>
    <t>Previous Direct Cost of WMSD's:</t>
  </si>
  <si>
    <t>Previous Indirect Cost of WMSD's:</t>
  </si>
  <si>
    <t>Previous Total Cost of WMSD's:</t>
  </si>
  <si>
    <t xml:space="preserve"> Previous Productivity Rate:</t>
  </si>
  <si>
    <t xml:space="preserve"> Previous Daily Throughput</t>
  </si>
  <si>
    <t xml:space="preserve"> Previous Efficiency:</t>
  </si>
  <si>
    <t xml:space="preserve"> Previous OT  needed:</t>
  </si>
  <si>
    <t>Previous Yield Rate:</t>
  </si>
  <si>
    <t>Previous Rework Rate:</t>
  </si>
  <si>
    <t>Previous Scrap Rate:</t>
  </si>
  <si>
    <t>Previous Customer Complaints:</t>
  </si>
  <si>
    <t xml:space="preserve"> Previous Takt Time (mins):</t>
  </si>
  <si>
    <t xml:space="preserve"> Previous Cycle Time :</t>
  </si>
  <si>
    <t>All Savings are the difference of current and previous recorded sales and rates.</t>
  </si>
  <si>
    <t>Post-Intervention Improvements and Savings</t>
  </si>
  <si>
    <t>These values came from the lows and highs saw from the Washington State Ergo research.</t>
  </si>
  <si>
    <t>Projected Estimates VS Actual Post-Intervention Results</t>
  </si>
  <si>
    <t xml:space="preserve">Differences </t>
  </si>
  <si>
    <t>OT Needed</t>
  </si>
  <si>
    <r>
      <rPr>
        <b/>
        <sz val="11"/>
        <color theme="1"/>
        <rFont val="Calibri"/>
        <family val="2"/>
        <scheme val="minor"/>
      </rPr>
      <t>Green</t>
    </r>
    <r>
      <rPr>
        <sz val="11"/>
        <color theme="1"/>
        <rFont val="Calibri"/>
        <family val="2"/>
        <scheme val="minor"/>
      </rPr>
      <t xml:space="preserve"> </t>
    </r>
    <r>
      <rPr>
        <b/>
        <sz val="11"/>
        <color theme="1"/>
        <rFont val="Calibri"/>
        <family val="2"/>
        <scheme val="minor"/>
      </rPr>
      <t>Fill</t>
    </r>
    <r>
      <rPr>
        <sz val="11"/>
        <color theme="1"/>
        <rFont val="Calibri"/>
        <family val="2"/>
        <scheme val="minor"/>
      </rPr>
      <t>: Green fill in a 'Differences' cell means that the current numbers did better than the projected numbers</t>
    </r>
  </si>
  <si>
    <r>
      <rPr>
        <b/>
        <sz val="11"/>
        <color theme="1"/>
        <rFont val="Calibri"/>
        <family val="2"/>
        <scheme val="minor"/>
      </rPr>
      <t>Red Fill</t>
    </r>
    <r>
      <rPr>
        <sz val="11"/>
        <color theme="1"/>
        <rFont val="Calibri"/>
        <family val="2"/>
        <scheme val="minor"/>
      </rPr>
      <t>: Red fill in a 'Differences' cell means the current numbers did not meet projected expectations.</t>
    </r>
  </si>
  <si>
    <t>Projected Cost of Intervention</t>
  </si>
  <si>
    <t>Difference Between Cost</t>
  </si>
  <si>
    <r>
      <rPr>
        <b/>
        <sz val="11"/>
        <color theme="1"/>
        <rFont val="Calibri"/>
        <family val="2"/>
        <scheme val="minor"/>
      </rPr>
      <t>Light Yellow Fill</t>
    </r>
    <r>
      <rPr>
        <sz val="11"/>
        <color theme="1"/>
        <rFont val="Calibri"/>
        <family val="2"/>
        <scheme val="minor"/>
      </rPr>
      <t>: Yellow fill in a 'Differences' cell means that the difference between projected and actual was 0, making it an exact estimate.</t>
    </r>
  </si>
  <si>
    <t xml:space="preserve"> Internal failure savings of:</t>
  </si>
  <si>
    <t xml:space="preserve"> Sales profit increase of:</t>
  </si>
  <si>
    <t xml:space="preserve"> Payback period (months):</t>
  </si>
  <si>
    <t xml:space="preserve"> Daily throughput increase of:</t>
  </si>
  <si>
    <t xml:space="preserve">Projected Cycle time improvement of: </t>
  </si>
  <si>
    <t>Projected productivity improvement of:</t>
  </si>
  <si>
    <t>Projected daily throughput increase of:</t>
  </si>
  <si>
    <t>Projected OT savings of:</t>
  </si>
  <si>
    <t>Projected sales profit increase of:</t>
  </si>
  <si>
    <t>Projected internal failure savings of:</t>
  </si>
  <si>
    <t xml:space="preserve"> External failure  savings of:</t>
  </si>
  <si>
    <t>Projected external failure savings of:</t>
  </si>
  <si>
    <r>
      <rPr>
        <b/>
        <sz val="11"/>
        <color theme="1"/>
        <rFont val="Calibri"/>
        <family val="2"/>
        <scheme val="minor"/>
      </rPr>
      <t>Orange Fill</t>
    </r>
    <r>
      <rPr>
        <sz val="11"/>
        <color theme="1"/>
        <rFont val="Calibri"/>
        <family val="2"/>
        <scheme val="minor"/>
      </rPr>
      <t>: Represents all metrics with the current system.</t>
    </r>
  </si>
  <si>
    <r>
      <t>Blue Fill</t>
    </r>
    <r>
      <rPr>
        <sz val="11"/>
        <color theme="1"/>
        <rFont val="Calibri"/>
        <family val="2"/>
        <scheme val="minor"/>
      </rPr>
      <t>: Represents all metrics that were projected before intervention.</t>
    </r>
  </si>
  <si>
    <r>
      <rPr>
        <b/>
        <sz val="11"/>
        <color theme="1"/>
        <rFont val="Calibri"/>
        <family val="2"/>
        <scheme val="minor"/>
      </rPr>
      <t>Yellow Fill</t>
    </r>
    <r>
      <rPr>
        <sz val="11"/>
        <color theme="1"/>
        <rFont val="Calibri"/>
        <family val="2"/>
        <scheme val="minor"/>
      </rPr>
      <t>: Represents metrics for the difference between the two values to compare if the projections were above or below actual results.</t>
    </r>
  </si>
  <si>
    <t xml:space="preserve">Current Process Metrics </t>
  </si>
  <si>
    <t xml:space="preserve">Current Quality </t>
  </si>
  <si>
    <t>Previously Projected WMSD cost</t>
  </si>
  <si>
    <t>Previously Projected Process Improvement</t>
  </si>
  <si>
    <t>Previously Projected  Quality Improvements</t>
  </si>
  <si>
    <t xml:space="preserve">Previously  Process Improvement </t>
  </si>
  <si>
    <t xml:space="preserve">Previously  Quality </t>
  </si>
  <si>
    <t>NOTE: If unknown, leave as 0 and select from estimates, reference help table for direct costs</t>
  </si>
  <si>
    <t>NOTE: If unsure, leave as 0 and use estimates below, reference help table for indirect cost</t>
  </si>
  <si>
    <t>NOTE: If unknown, leave as 0 and select from estimates, reference help table for direct cost</t>
  </si>
  <si>
    <t>Sales per day:</t>
  </si>
  <si>
    <t>Current employee turnover rate(%):</t>
  </si>
  <si>
    <t>Previous Cost of Employee Turnover</t>
  </si>
  <si>
    <t>Current Cost of Employee Turnover</t>
  </si>
  <si>
    <t>Current cost associated of WMSD</t>
  </si>
  <si>
    <t>Current cost associated with WMSD</t>
  </si>
  <si>
    <t>Current Process Metrics with WMSD's</t>
  </si>
  <si>
    <t>Current Quality with WMSDs</t>
  </si>
  <si>
    <t xml:space="preserve">Previous cost associated of WMSD </t>
  </si>
  <si>
    <t xml:space="preserve">Potential Cycle time improvement of (mins): </t>
  </si>
  <si>
    <t>Potential daily throughput increase of(units):</t>
  </si>
  <si>
    <t>Potential productivity improvement of(rate):</t>
  </si>
  <si>
    <t xml:space="preserve"> Cycle time improvement of (mins): </t>
  </si>
  <si>
    <t xml:space="preserve"> Productivity improvement of (rate):</t>
  </si>
  <si>
    <t>Daily throughput increase of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</si>
</sst>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9" x14ac:knownFonts="1">
    <font>
      <sz val="11"/>
      <color theme="1"/>
      <name val="Calibri"/>
      <family val="2"/>
      <scheme val="minor"/>
    </font>
    <font>
      <sz val="11"/>
      <color theme="1"/>
      <name val="Calibri"/>
      <family val="2"/>
      <scheme val="minor"/>
    </font>
    <font>
      <u/>
      <sz val="11"/>
      <color theme="1"/>
      <name val="Calibri"/>
      <family val="2"/>
      <scheme val="minor"/>
    </font>
    <font>
      <b/>
      <u/>
      <sz val="11"/>
      <color theme="1"/>
      <name val="Calibri"/>
      <family val="2"/>
      <scheme val="minor"/>
    </font>
    <font>
      <sz val="18"/>
      <color theme="1"/>
      <name val="Calibri"/>
      <family val="2"/>
      <scheme val="minor"/>
    </font>
    <font>
      <b/>
      <u/>
      <sz val="22"/>
      <color rgb="FFFF0000"/>
      <name val="Calibri"/>
      <family val="2"/>
      <scheme val="minor"/>
    </font>
    <font>
      <sz val="11"/>
      <color theme="1"/>
      <name val="Calibri"/>
      <family val="2"/>
    </font>
    <font>
      <b/>
      <sz val="11"/>
      <color theme="1"/>
      <name val="Calibri"/>
      <family val="2"/>
      <scheme val="minor"/>
    </font>
    <font>
      <b/>
      <sz val="11"/>
      <color rgb="FFFF000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9FCDE"/>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6">
    <xf numFmtId="0" fontId="0" fillId="0" borderId="0" xfId="0"/>
    <xf numFmtId="0" fontId="0" fillId="0" borderId="0" xfId="0" applyAlignment="1">
      <alignment vertical="center" wrapText="1"/>
    </xf>
    <xf numFmtId="8" fontId="0" fillId="0" borderId="0" xfId="0" applyNumberFormat="1"/>
    <xf numFmtId="8" fontId="0" fillId="0" borderId="0" xfId="0" applyNumberFormat="1" applyAlignment="1">
      <alignment vertical="center" wrapText="1"/>
    </xf>
    <xf numFmtId="0" fontId="0" fillId="0" borderId="0" xfId="0" applyAlignment="1">
      <alignment vertical="center"/>
    </xf>
    <xf numFmtId="6" fontId="0" fillId="0" borderId="0" xfId="0" applyNumberFormat="1" applyAlignment="1">
      <alignment vertical="center" wrapText="1"/>
    </xf>
    <xf numFmtId="0" fontId="0" fillId="0" borderId="9" xfId="0" applyBorder="1"/>
    <xf numFmtId="0" fontId="0" fillId="0" borderId="0" xfId="0" applyBorder="1"/>
    <xf numFmtId="0" fontId="0" fillId="2" borderId="0" xfId="0" applyFill="1" applyBorder="1"/>
    <xf numFmtId="0" fontId="0" fillId="2" borderId="1" xfId="0" applyFill="1" applyBorder="1"/>
    <xf numFmtId="44" fontId="0" fillId="2" borderId="1" xfId="1" applyFont="1" applyFill="1" applyBorder="1"/>
    <xf numFmtId="44" fontId="0" fillId="2" borderId="0" xfId="1" applyFont="1" applyFill="1" applyBorder="1"/>
    <xf numFmtId="0" fontId="2" fillId="2" borderId="0" xfId="0" applyFont="1" applyFill="1" applyBorder="1" applyAlignment="1"/>
    <xf numFmtId="44" fontId="0" fillId="2" borderId="1" xfId="0" applyNumberFormat="1" applyFill="1" applyBorder="1"/>
    <xf numFmtId="44" fontId="0" fillId="2" borderId="3" xfId="1" applyFont="1" applyFill="1" applyBorder="1"/>
    <xf numFmtId="0" fontId="2" fillId="2" borderId="0" xfId="0" applyFont="1" applyFill="1" applyBorder="1"/>
    <xf numFmtId="0" fontId="0" fillId="0" borderId="0" xfId="0" applyAlignment="1">
      <alignment horizontal="center"/>
    </xf>
    <xf numFmtId="0" fontId="0" fillId="0" borderId="14" xfId="0" applyBorder="1"/>
    <xf numFmtId="0" fontId="0" fillId="3" borderId="9" xfId="0" applyFill="1" applyBorder="1"/>
    <xf numFmtId="0" fontId="2" fillId="3" borderId="0" xfId="0" applyFont="1" applyFill="1" applyBorder="1" applyAlignment="1"/>
    <xf numFmtId="0" fontId="0" fillId="3" borderId="0" xfId="0" applyFill="1" applyBorder="1"/>
    <xf numFmtId="0" fontId="0" fillId="3" borderId="2" xfId="0" applyFill="1" applyBorder="1"/>
    <xf numFmtId="0" fontId="2" fillId="3" borderId="9" xfId="0" applyFont="1" applyFill="1" applyBorder="1"/>
    <xf numFmtId="0" fontId="2" fillId="3" borderId="0" xfId="0" applyFont="1" applyFill="1" applyBorder="1"/>
    <xf numFmtId="44" fontId="0" fillId="3" borderId="0" xfId="1" applyFont="1" applyFill="1" applyBorder="1"/>
    <xf numFmtId="0" fontId="0" fillId="3" borderId="4" xfId="0" applyFill="1" applyBorder="1" applyAlignment="1">
      <alignment horizontal="center"/>
    </xf>
    <xf numFmtId="0" fontId="0" fillId="3" borderId="10" xfId="0" applyFill="1" applyBorder="1"/>
    <xf numFmtId="0" fontId="0" fillId="3" borderId="11" xfId="0" applyFill="1" applyBorder="1"/>
    <xf numFmtId="0" fontId="0" fillId="3" borderId="12" xfId="0" applyFill="1" applyBorder="1"/>
    <xf numFmtId="0" fontId="2" fillId="3" borderId="0" xfId="0" applyFont="1" applyFill="1" applyBorder="1" applyAlignment="1">
      <alignment horizontal="right"/>
    </xf>
    <xf numFmtId="0" fontId="2" fillId="3" borderId="9" xfId="0" applyFont="1" applyFill="1" applyBorder="1" applyAlignment="1">
      <alignment horizontal="right"/>
    </xf>
    <xf numFmtId="0" fontId="0" fillId="3" borderId="0" xfId="0" applyFill="1" applyBorder="1" applyAlignment="1"/>
    <xf numFmtId="0" fontId="2" fillId="3" borderId="10" xfId="0" applyFont="1" applyFill="1" applyBorder="1" applyAlignment="1">
      <alignment horizontal="right"/>
    </xf>
    <xf numFmtId="0" fontId="0" fillId="4" borderId="0" xfId="0" applyFill="1"/>
    <xf numFmtId="0" fontId="0" fillId="2" borderId="0" xfId="0" applyFill="1"/>
    <xf numFmtId="0" fontId="0" fillId="2" borderId="7" xfId="0" applyFill="1" applyBorder="1"/>
    <xf numFmtId="0" fontId="0" fillId="2" borderId="0" xfId="0" quotePrefix="1" applyFill="1" applyBorder="1"/>
    <xf numFmtId="0" fontId="0" fillId="4" borderId="15" xfId="0" applyFill="1" applyBorder="1"/>
    <xf numFmtId="0" fontId="0" fillId="4" borderId="13" xfId="0" applyFill="1" applyBorder="1"/>
    <xf numFmtId="0" fontId="2" fillId="3" borderId="9" xfId="0" applyFont="1" applyFill="1" applyBorder="1" applyAlignment="1">
      <alignment horizontal="right"/>
    </xf>
    <xf numFmtId="0" fontId="2" fillId="3" borderId="0" xfId="0" applyFont="1" applyFill="1" applyBorder="1" applyAlignment="1">
      <alignment horizontal="right"/>
    </xf>
    <xf numFmtId="0" fontId="2" fillId="3" borderId="10" xfId="0" applyFont="1" applyFill="1" applyBorder="1" applyAlignment="1">
      <alignment horizontal="right"/>
    </xf>
    <xf numFmtId="0" fontId="0" fillId="3" borderId="0" xfId="0" quotePrefix="1" applyFill="1" applyBorder="1"/>
    <xf numFmtId="44" fontId="0" fillId="6" borderId="21" xfId="0" applyNumberFormat="1" applyFill="1" applyBorder="1"/>
    <xf numFmtId="44" fontId="0" fillId="6" borderId="24" xfId="0" applyNumberFormat="1" applyFill="1" applyBorder="1"/>
    <xf numFmtId="0" fontId="0" fillId="2" borderId="25" xfId="0" applyFill="1" applyBorder="1"/>
    <xf numFmtId="0" fontId="0" fillId="2" borderId="26" xfId="0" applyFill="1" applyBorder="1"/>
    <xf numFmtId="0" fontId="0" fillId="10" borderId="18" xfId="0" applyFill="1" applyBorder="1"/>
    <xf numFmtId="0" fontId="0" fillId="10" borderId="16" xfId="0" applyFill="1" applyBorder="1"/>
    <xf numFmtId="0" fontId="0" fillId="10" borderId="19" xfId="0" applyFill="1" applyBorder="1"/>
    <xf numFmtId="0" fontId="0" fillId="10" borderId="27" xfId="0" applyFill="1" applyBorder="1"/>
    <xf numFmtId="0" fontId="0" fillId="10" borderId="17" xfId="0" applyFill="1" applyBorder="1"/>
    <xf numFmtId="0" fontId="0" fillId="10" borderId="28" xfId="0" applyFill="1" applyBorder="1"/>
    <xf numFmtId="0" fontId="0" fillId="2" borderId="3" xfId="0" applyFill="1" applyBorder="1" applyAlignment="1">
      <alignment horizontal="center"/>
    </xf>
    <xf numFmtId="0" fontId="8" fillId="3" borderId="0" xfId="0" quotePrefix="1" applyFont="1" applyFill="1" applyBorder="1" applyAlignment="1">
      <alignment horizontal="left"/>
    </xf>
    <xf numFmtId="44" fontId="0" fillId="6" borderId="28" xfId="0" applyNumberFormat="1" applyFill="1" applyBorder="1"/>
    <xf numFmtId="44" fontId="0" fillId="2" borderId="35" xfId="0" applyNumberFormat="1" applyFill="1" applyBorder="1"/>
    <xf numFmtId="44" fontId="0" fillId="2" borderId="37" xfId="0" applyNumberFormat="1" applyFill="1" applyBorder="1"/>
    <xf numFmtId="44" fontId="0" fillId="2" borderId="29" xfId="0" applyNumberFormat="1" applyFill="1" applyBorder="1"/>
    <xf numFmtId="0" fontId="3" fillId="19" borderId="36" xfId="0" applyFont="1" applyFill="1" applyBorder="1" applyAlignment="1">
      <alignment horizontal="center"/>
    </xf>
    <xf numFmtId="0" fontId="0" fillId="20" borderId="0" xfId="0" applyFill="1" applyBorder="1"/>
    <xf numFmtId="0" fontId="3" fillId="19" borderId="38" xfId="0" applyFont="1" applyFill="1" applyBorder="1" applyAlignment="1">
      <alignment horizontal="center"/>
    </xf>
    <xf numFmtId="44" fontId="0" fillId="11" borderId="21" xfId="0" applyNumberFormat="1" applyFill="1" applyBorder="1"/>
    <xf numFmtId="44" fontId="0" fillId="11" borderId="28" xfId="0" applyNumberFormat="1" applyFill="1" applyBorder="1"/>
    <xf numFmtId="44" fontId="0" fillId="7" borderId="21" xfId="0" applyNumberFormat="1" applyFill="1" applyBorder="1"/>
    <xf numFmtId="44" fontId="0" fillId="7" borderId="28" xfId="0" applyNumberFormat="1" applyFill="1" applyBorder="1"/>
    <xf numFmtId="0" fontId="0" fillId="20" borderId="25" xfId="0" applyFill="1" applyBorder="1"/>
    <xf numFmtId="0" fontId="0" fillId="20" borderId="19" xfId="0" applyFill="1" applyBorder="1"/>
    <xf numFmtId="0" fontId="0" fillId="20" borderId="26" xfId="0" applyFill="1" applyBorder="1"/>
    <xf numFmtId="44" fontId="0" fillId="11" borderId="24" xfId="0" applyNumberFormat="1" applyFill="1" applyBorder="1"/>
    <xf numFmtId="44" fontId="0" fillId="7" borderId="24" xfId="0" applyNumberFormat="1" applyFill="1" applyBorder="1"/>
    <xf numFmtId="0" fontId="0" fillId="13" borderId="18" xfId="0" applyFill="1" applyBorder="1"/>
    <xf numFmtId="0" fontId="0" fillId="13" borderId="16" xfId="0" applyFill="1" applyBorder="1"/>
    <xf numFmtId="0" fontId="0" fillId="13" borderId="19" xfId="0" applyFill="1" applyBorder="1"/>
    <xf numFmtId="0" fontId="0" fillId="13" borderId="27" xfId="0" applyFill="1" applyBorder="1"/>
    <xf numFmtId="0" fontId="0" fillId="13" borderId="17" xfId="0" applyFill="1" applyBorder="1"/>
    <xf numFmtId="0" fontId="0" fillId="13" borderId="28" xfId="0" applyFill="1" applyBorder="1"/>
    <xf numFmtId="0" fontId="0" fillId="13" borderId="40" xfId="0" applyFill="1" applyBorder="1"/>
    <xf numFmtId="0" fontId="0" fillId="13" borderId="41" xfId="0" applyFill="1" applyBorder="1"/>
    <xf numFmtId="0" fontId="0" fillId="13" borderId="42" xfId="0" applyFill="1" applyBorder="1"/>
    <xf numFmtId="0" fontId="0" fillId="14" borderId="16" xfId="0" applyFill="1" applyBorder="1"/>
    <xf numFmtId="0" fontId="0" fillId="14" borderId="17" xfId="0" applyFill="1" applyBorder="1"/>
    <xf numFmtId="0" fontId="0" fillId="14" borderId="40" xfId="0" applyFill="1" applyBorder="1"/>
    <xf numFmtId="0" fontId="0" fillId="14" borderId="41" xfId="0" applyFill="1" applyBorder="1"/>
    <xf numFmtId="0" fontId="0" fillId="14" borderId="42" xfId="0" applyFill="1" applyBorder="1"/>
    <xf numFmtId="0" fontId="0" fillId="14" borderId="18" xfId="0" applyFill="1" applyBorder="1"/>
    <xf numFmtId="0" fontId="0" fillId="14" borderId="19" xfId="0" applyFill="1" applyBorder="1"/>
    <xf numFmtId="0" fontId="0" fillId="14" borderId="27" xfId="0" applyFill="1" applyBorder="1"/>
    <xf numFmtId="0" fontId="0" fillId="14" borderId="28" xfId="0" applyFill="1" applyBorder="1"/>
    <xf numFmtId="44" fontId="0" fillId="21" borderId="34" xfId="0" applyNumberFormat="1" applyFill="1" applyBorder="1"/>
    <xf numFmtId="44" fontId="0" fillId="21" borderId="35" xfId="0" applyNumberFormat="1" applyFill="1" applyBorder="1"/>
    <xf numFmtId="0" fontId="0" fillId="21" borderId="19" xfId="0" applyFill="1" applyBorder="1"/>
    <xf numFmtId="0" fontId="0" fillId="21" borderId="28" xfId="0" applyFill="1" applyBorder="1"/>
    <xf numFmtId="0" fontId="0" fillId="10" borderId="4" xfId="0" applyFill="1" applyBorder="1"/>
    <xf numFmtId="0" fontId="0" fillId="10" borderId="5" xfId="0" applyFill="1" applyBorder="1"/>
    <xf numFmtId="44" fontId="0" fillId="11" borderId="37" xfId="0" applyNumberFormat="1" applyFill="1" applyBorder="1"/>
    <xf numFmtId="44" fontId="0" fillId="11" borderId="29" xfId="0" applyNumberFormat="1" applyFill="1" applyBorder="1"/>
    <xf numFmtId="44" fontId="0" fillId="11" borderId="39" xfId="0" applyNumberFormat="1" applyFill="1" applyBorder="1"/>
    <xf numFmtId="44" fontId="0" fillId="7" borderId="37" xfId="0" applyNumberFormat="1" applyFill="1" applyBorder="1"/>
    <xf numFmtId="44" fontId="0" fillId="7" borderId="29" xfId="0" applyNumberFormat="1" applyFill="1" applyBorder="1"/>
    <xf numFmtId="44" fontId="0" fillId="7" borderId="39" xfId="0" applyNumberFormat="1" applyFill="1" applyBorder="1"/>
    <xf numFmtId="0" fontId="0" fillId="2" borderId="1" xfId="0" applyFill="1" applyBorder="1" applyAlignment="1">
      <alignment horizontal="center"/>
    </xf>
    <xf numFmtId="44" fontId="0" fillId="2" borderId="1" xfId="1" applyFont="1" applyFill="1" applyBorder="1" applyAlignment="1">
      <alignment horizontal="center"/>
    </xf>
    <xf numFmtId="0" fontId="0" fillId="0" borderId="1" xfId="0" applyBorder="1" applyAlignment="1">
      <alignment horizontal="center"/>
    </xf>
    <xf numFmtId="44" fontId="0" fillId="11" borderId="21" xfId="0" applyNumberFormat="1" applyFill="1" applyBorder="1" applyAlignment="1">
      <alignment horizontal="center"/>
    </xf>
    <xf numFmtId="44" fontId="0" fillId="11" borderId="24" xfId="1" applyFont="1" applyFill="1" applyBorder="1" applyAlignment="1">
      <alignment horizontal="center"/>
    </xf>
    <xf numFmtId="44" fontId="0" fillId="11" borderId="28" xfId="0" applyNumberFormat="1" applyFill="1" applyBorder="1" applyAlignment="1">
      <alignment horizontal="center"/>
    </xf>
    <xf numFmtId="0" fontId="0" fillId="11" borderId="24" xfId="0" applyFill="1" applyBorder="1" applyAlignment="1">
      <alignment horizontal="center"/>
    </xf>
    <xf numFmtId="44" fontId="0" fillId="7" borderId="21" xfId="1" applyFont="1" applyFill="1" applyBorder="1" applyAlignment="1">
      <alignment horizontal="center"/>
    </xf>
    <xf numFmtId="44" fontId="0" fillId="7" borderId="28" xfId="1" applyFont="1" applyFill="1" applyBorder="1" applyAlignment="1">
      <alignment horizontal="center"/>
    </xf>
    <xf numFmtId="0" fontId="0" fillId="7" borderId="24" xfId="0" applyFill="1" applyBorder="1" applyAlignment="1">
      <alignment horizontal="center"/>
    </xf>
    <xf numFmtId="44" fontId="0" fillId="16" borderId="21" xfId="0" applyNumberFormat="1" applyFill="1" applyBorder="1" applyAlignment="1">
      <alignment horizontal="center"/>
    </xf>
    <xf numFmtId="44" fontId="0" fillId="16" borderId="28" xfId="0" applyNumberFormat="1" applyFill="1" applyBorder="1" applyAlignment="1">
      <alignment horizontal="center"/>
    </xf>
    <xf numFmtId="44" fontId="0" fillId="16" borderId="21" xfId="1" applyFont="1" applyFill="1" applyBorder="1" applyAlignment="1">
      <alignment horizontal="center"/>
    </xf>
    <xf numFmtId="44" fontId="0" fillId="7" borderId="24" xfId="1" applyFont="1" applyFill="1" applyBorder="1" applyAlignment="1">
      <alignment horizontal="center"/>
    </xf>
    <xf numFmtId="44" fontId="0" fillId="11" borderId="24" xfId="0" applyNumberFormat="1" applyFill="1" applyBorder="1" applyAlignment="1">
      <alignment horizontal="center"/>
    </xf>
    <xf numFmtId="44" fontId="0" fillId="7" borderId="4" xfId="1" applyFont="1" applyFill="1" applyBorder="1" applyAlignment="1">
      <alignment horizontal="center"/>
    </xf>
    <xf numFmtId="44" fontId="0" fillId="7" borderId="17" xfId="1" applyFont="1" applyFill="1" applyBorder="1" applyAlignment="1">
      <alignment horizontal="center"/>
    </xf>
    <xf numFmtId="0" fontId="0" fillId="7" borderId="4" xfId="0" applyFill="1" applyBorder="1" applyAlignment="1">
      <alignment horizontal="center"/>
    </xf>
    <xf numFmtId="0" fontId="0" fillId="7" borderId="23" xfId="0" applyFill="1" applyBorder="1" applyAlignment="1">
      <alignment horizontal="center"/>
    </xf>
    <xf numFmtId="0" fontId="0" fillId="3" borderId="0" xfId="0" applyFill="1" applyBorder="1" applyAlignment="1">
      <alignment horizontal="center"/>
    </xf>
    <xf numFmtId="44" fontId="0" fillId="2" borderId="4" xfId="1" applyFont="1" applyFill="1" applyBorder="1" applyAlignment="1">
      <alignment horizontal="left"/>
    </xf>
    <xf numFmtId="44" fontId="0" fillId="2" borderId="3" xfId="1" applyFont="1" applyFill="1" applyBorder="1" applyAlignment="1">
      <alignment horizontal="center"/>
    </xf>
    <xf numFmtId="0" fontId="0" fillId="0" borderId="3" xfId="0" applyBorder="1" applyAlignment="1">
      <alignment horizontal="center"/>
    </xf>
    <xf numFmtId="0" fontId="3" fillId="4" borderId="34" xfId="0" applyFont="1" applyFill="1" applyBorder="1" applyAlignment="1">
      <alignment horizontal="center"/>
    </xf>
    <xf numFmtId="0" fontId="0" fillId="4" borderId="39" xfId="0" applyFill="1" applyBorder="1"/>
    <xf numFmtId="0" fontId="8" fillId="4" borderId="39" xfId="0" quotePrefix="1" applyFont="1" applyFill="1" applyBorder="1" applyAlignment="1">
      <alignment horizontal="left"/>
    </xf>
    <xf numFmtId="0" fontId="0" fillId="4" borderId="39" xfId="0" applyFill="1" applyBorder="1" applyAlignment="1">
      <alignment horizontal="center"/>
    </xf>
    <xf numFmtId="44" fontId="0" fillId="4" borderId="39" xfId="1" applyFont="1" applyFill="1" applyBorder="1" applyAlignment="1">
      <alignment horizontal="center"/>
    </xf>
    <xf numFmtId="0" fontId="3" fillId="4" borderId="39" xfId="0" applyFont="1" applyFill="1" applyBorder="1" applyAlignment="1">
      <alignment horizontal="center"/>
    </xf>
    <xf numFmtId="0" fontId="0" fillId="4" borderId="35" xfId="0" applyFill="1" applyBorder="1" applyAlignment="1">
      <alignment horizontal="center"/>
    </xf>
    <xf numFmtId="44" fontId="0" fillId="4" borderId="39" xfId="1" applyFont="1" applyFill="1" applyBorder="1" applyAlignment="1">
      <alignment horizontal="left"/>
    </xf>
    <xf numFmtId="0" fontId="7" fillId="4" borderId="39" xfId="0" applyFont="1" applyFill="1" applyBorder="1" applyAlignment="1">
      <alignment horizontal="center"/>
    </xf>
    <xf numFmtId="0" fontId="3" fillId="6" borderId="0" xfId="0" applyFont="1" applyFill="1" applyBorder="1" applyAlignment="1">
      <alignment horizontal="center"/>
    </xf>
    <xf numFmtId="0" fontId="7" fillId="6" borderId="0" xfId="0" applyFont="1" applyFill="1" applyBorder="1" applyAlignment="1">
      <alignment horizontal="center"/>
    </xf>
    <xf numFmtId="44" fontId="0" fillId="2" borderId="1" xfId="1" applyFont="1" applyFill="1" applyBorder="1" applyAlignment="1">
      <alignment horizontal="left"/>
    </xf>
    <xf numFmtId="44" fontId="0" fillId="3" borderId="0" xfId="1" applyFont="1" applyFill="1" applyBorder="1" applyAlignment="1">
      <alignment horizontal="center"/>
    </xf>
    <xf numFmtId="0" fontId="3" fillId="3" borderId="0" xfId="0" applyFont="1" applyFill="1" applyBorder="1" applyAlignment="1">
      <alignment horizontal="center"/>
    </xf>
    <xf numFmtId="44" fontId="0" fillId="3" borderId="0" xfId="1" applyFont="1" applyFill="1" applyBorder="1" applyAlignment="1">
      <alignment horizontal="left"/>
    </xf>
    <xf numFmtId="0" fontId="0" fillId="3" borderId="10" xfId="0" applyFill="1" applyBorder="1" applyAlignment="1">
      <alignment horizontal="center"/>
    </xf>
    <xf numFmtId="0" fontId="0" fillId="3" borderId="31" xfId="0" applyFill="1" applyBorder="1"/>
    <xf numFmtId="0" fontId="0" fillId="4" borderId="14" xfId="0" applyFill="1" applyBorder="1"/>
    <xf numFmtId="0" fontId="3" fillId="4" borderId="13" xfId="0" applyFont="1" applyFill="1" applyBorder="1" applyAlignment="1">
      <alignment vertical="center"/>
    </xf>
    <xf numFmtId="0" fontId="3" fillId="4" borderId="14" xfId="0" applyFont="1" applyFill="1" applyBorder="1" applyAlignment="1">
      <alignment vertical="center"/>
    </xf>
    <xf numFmtId="0" fontId="2" fillId="4" borderId="14" xfId="0" applyFont="1" applyFill="1" applyBorder="1" applyAlignment="1"/>
    <xf numFmtId="2" fontId="0" fillId="11" borderId="21" xfId="0" applyNumberFormat="1" applyFill="1" applyBorder="1" applyAlignment="1">
      <alignment horizontal="center"/>
    </xf>
    <xf numFmtId="2" fontId="0" fillId="11" borderId="28" xfId="0" applyNumberFormat="1" applyFill="1" applyBorder="1" applyAlignment="1">
      <alignment horizontal="center"/>
    </xf>
    <xf numFmtId="2" fontId="0" fillId="11" borderId="24" xfId="0" applyNumberFormat="1" applyFill="1" applyBorder="1" applyAlignment="1">
      <alignment horizontal="center"/>
    </xf>
    <xf numFmtId="2" fontId="0" fillId="7" borderId="21" xfId="0" applyNumberFormat="1" applyFill="1" applyBorder="1" applyAlignment="1">
      <alignment horizontal="center"/>
    </xf>
    <xf numFmtId="2" fontId="0" fillId="7" borderId="24" xfId="0" applyNumberFormat="1" applyFill="1" applyBorder="1" applyAlignment="1">
      <alignment horizontal="center"/>
    </xf>
    <xf numFmtId="2" fontId="0" fillId="16" borderId="21" xfId="0" applyNumberFormat="1" applyFill="1" applyBorder="1" applyAlignment="1">
      <alignment horizontal="center"/>
    </xf>
    <xf numFmtId="2" fontId="0" fillId="16" borderId="31" xfId="0" applyNumberFormat="1" applyFill="1" applyBorder="1" applyAlignment="1">
      <alignment horizontal="center"/>
    </xf>
    <xf numFmtId="2" fontId="0" fillId="16" borderId="24" xfId="0" applyNumberFormat="1" applyFill="1" applyBorder="1" applyAlignment="1">
      <alignment horizontal="center"/>
    </xf>
    <xf numFmtId="2" fontId="0" fillId="11" borderId="33" xfId="0" applyNumberFormat="1" applyFill="1" applyBorder="1" applyAlignment="1">
      <alignment horizontal="center"/>
    </xf>
    <xf numFmtId="2" fontId="0" fillId="11" borderId="31" xfId="0" applyNumberFormat="1" applyFill="1" applyBorder="1" applyAlignment="1">
      <alignment horizontal="center"/>
    </xf>
    <xf numFmtId="2" fontId="0" fillId="2" borderId="37" xfId="0" applyNumberFormat="1" applyFill="1" applyBorder="1"/>
    <xf numFmtId="2" fontId="0" fillId="2" borderId="37" xfId="0" applyNumberFormat="1" applyFill="1" applyBorder="1" applyAlignment="1">
      <alignment horizontal="center"/>
    </xf>
    <xf numFmtId="2" fontId="0" fillId="2" borderId="29" xfId="0" applyNumberFormat="1" applyFill="1" applyBorder="1"/>
    <xf numFmtId="44" fontId="0" fillId="11" borderId="21" xfId="1" applyFont="1" applyFill="1" applyBorder="1" applyAlignment="1">
      <alignment horizontal="center"/>
    </xf>
    <xf numFmtId="2" fontId="0" fillId="2" borderId="1" xfId="0" applyNumberFormat="1" applyFill="1" applyBorder="1" applyAlignment="1">
      <alignment horizontal="center"/>
    </xf>
    <xf numFmtId="0" fontId="0" fillId="16" borderId="21" xfId="0" applyNumberFormat="1" applyFill="1" applyBorder="1" applyAlignment="1">
      <alignment horizontal="center"/>
    </xf>
    <xf numFmtId="2" fontId="0" fillId="7" borderId="4" xfId="0" applyNumberFormat="1" applyFill="1" applyBorder="1" applyAlignment="1">
      <alignment horizontal="center"/>
    </xf>
    <xf numFmtId="2" fontId="0" fillId="2" borderId="3" xfId="0" applyNumberFormat="1" applyFill="1" applyBorder="1" applyAlignment="1">
      <alignment horizontal="center"/>
    </xf>
    <xf numFmtId="0" fontId="3" fillId="19" borderId="1" xfId="0" applyFont="1" applyFill="1" applyBorder="1" applyAlignment="1">
      <alignment horizontal="center"/>
    </xf>
    <xf numFmtId="2" fontId="0" fillId="2" borderId="1" xfId="0" applyNumberFormat="1" applyFill="1" applyBorder="1"/>
    <xf numFmtId="0" fontId="2" fillId="3" borderId="0" xfId="0" applyFont="1" applyFill="1" applyBorder="1" applyAlignment="1">
      <alignment horizontal="right"/>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0" xfId="0" applyFont="1" applyFill="1" applyBorder="1" applyAlignment="1">
      <alignment horizontal="center" vertical="center"/>
    </xf>
    <xf numFmtId="0" fontId="3" fillId="6" borderId="2" xfId="0" applyFont="1" applyFill="1" applyBorder="1" applyAlignment="1">
      <alignment horizontal="center" vertical="center"/>
    </xf>
    <xf numFmtId="0" fontId="2" fillId="3" borderId="9" xfId="0" applyFont="1" applyFill="1" applyBorder="1" applyAlignment="1">
      <alignment horizontal="center"/>
    </xf>
    <xf numFmtId="0" fontId="2" fillId="3" borderId="0" xfId="0" applyFont="1" applyFill="1" applyBorder="1" applyAlignment="1">
      <alignment horizontal="center"/>
    </xf>
    <xf numFmtId="0" fontId="2" fillId="3" borderId="11" xfId="0" applyFont="1" applyFill="1" applyBorder="1" applyAlignment="1">
      <alignment horizontal="right"/>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2" xfId="0" applyFont="1" applyFill="1" applyBorder="1" applyAlignment="1">
      <alignment horizontal="right"/>
    </xf>
    <xf numFmtId="0" fontId="3" fillId="8" borderId="7"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11" xfId="0" applyFont="1" applyFill="1" applyBorder="1" applyAlignment="1">
      <alignment horizontal="center" vertical="center"/>
    </xf>
    <xf numFmtId="0" fontId="3" fillId="8" borderId="12" xfId="0" applyFont="1" applyFill="1" applyBorder="1" applyAlignment="1">
      <alignment horizontal="center" vertical="center"/>
    </xf>
    <xf numFmtId="0" fontId="2" fillId="3" borderId="9" xfId="0" applyFont="1" applyFill="1" applyBorder="1" applyAlignment="1">
      <alignment horizontal="right"/>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4" fillId="5" borderId="6"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0" xfId="0" applyFill="1" applyBorder="1" applyAlignment="1">
      <alignment horizontal="center" vertical="center"/>
    </xf>
    <xf numFmtId="0" fontId="0" fillId="5" borderId="12" xfId="0" applyFill="1" applyBorder="1" applyAlignment="1">
      <alignment horizontal="center" vertical="center"/>
    </xf>
    <xf numFmtId="0" fontId="3" fillId="3" borderId="1" xfId="0" applyFont="1" applyFill="1" applyBorder="1" applyAlignment="1">
      <alignment horizontal="center" vertical="center"/>
    </xf>
    <xf numFmtId="0" fontId="3" fillId="6" borderId="9" xfId="0" applyFont="1" applyFill="1" applyBorder="1" applyAlignment="1">
      <alignment horizontal="center"/>
    </xf>
    <xf numFmtId="0" fontId="3" fillId="6" borderId="0" xfId="0" applyFont="1" applyFill="1" applyBorder="1" applyAlignment="1">
      <alignment horizontal="center"/>
    </xf>
    <xf numFmtId="0" fontId="8" fillId="3" borderId="9" xfId="0" quotePrefix="1" applyFont="1" applyFill="1" applyBorder="1" applyAlignment="1">
      <alignment horizontal="left"/>
    </xf>
    <xf numFmtId="0" fontId="8" fillId="3" borderId="0" xfId="0" quotePrefix="1" applyFont="1" applyFill="1" applyBorder="1" applyAlignment="1">
      <alignment horizontal="left"/>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2" fillId="0" borderId="0" xfId="0" applyFont="1" applyBorder="1" applyAlignment="1">
      <alignment horizontal="left" vertical="top" wrapText="1"/>
    </xf>
    <xf numFmtId="0" fontId="0" fillId="0" borderId="0" xfId="0" applyBorder="1" applyAlignment="1">
      <alignment horizontal="left" vertical="top" wrapText="1"/>
    </xf>
    <xf numFmtId="0" fontId="0" fillId="0" borderId="2" xfId="0" applyBorder="1" applyAlignment="1">
      <alignment horizontal="left" vertical="top" wrapText="1"/>
    </xf>
    <xf numFmtId="0" fontId="0" fillId="3" borderId="0" xfId="0" applyFill="1" applyBorder="1" applyAlignment="1">
      <alignment horizontal="right"/>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0" fillId="2" borderId="4" xfId="0" applyFill="1" applyBorder="1" applyAlignment="1">
      <alignment horizontal="center"/>
    </xf>
    <xf numFmtId="0" fontId="0" fillId="2" borderId="5" xfId="0" applyFill="1" applyBorder="1" applyAlignment="1">
      <alignment horizontal="center"/>
    </xf>
    <xf numFmtId="0" fontId="2" fillId="3" borderId="2" xfId="0" applyFont="1" applyFill="1" applyBorder="1" applyAlignment="1">
      <alignment horizontal="center"/>
    </xf>
    <xf numFmtId="0" fontId="7" fillId="6" borderId="0" xfId="0" applyFont="1" applyFill="1" applyBorder="1" applyAlignment="1">
      <alignment horizontal="center"/>
    </xf>
    <xf numFmtId="0" fontId="2" fillId="6" borderId="0" xfId="0" applyFont="1" applyFill="1" applyBorder="1" applyAlignment="1">
      <alignment horizontal="center"/>
    </xf>
    <xf numFmtId="0" fontId="2" fillId="6" borderId="2" xfId="0" applyFont="1" applyFill="1" applyBorder="1" applyAlignment="1">
      <alignment horizontal="center"/>
    </xf>
    <xf numFmtId="0" fontId="8" fillId="3" borderId="11" xfId="0" applyFont="1" applyFill="1" applyBorder="1" applyAlignment="1">
      <alignment horizontal="center"/>
    </xf>
    <xf numFmtId="0" fontId="8" fillId="3" borderId="12" xfId="0" applyFont="1" applyFill="1" applyBorder="1" applyAlignment="1">
      <alignment horizontal="center"/>
    </xf>
    <xf numFmtId="0" fontId="0" fillId="2" borderId="3" xfId="0" applyFill="1" applyBorder="1" applyAlignment="1">
      <alignment horizontal="center"/>
    </xf>
    <xf numFmtId="0" fontId="0" fillId="3" borderId="11" xfId="0" applyFill="1" applyBorder="1" applyAlignment="1">
      <alignment horizontal="right"/>
    </xf>
    <xf numFmtId="0" fontId="0" fillId="3" borderId="12" xfId="0" applyFill="1" applyBorder="1" applyAlignment="1">
      <alignment horizontal="right"/>
    </xf>
    <xf numFmtId="0" fontId="3" fillId="6" borderId="6" xfId="0" applyFont="1" applyFill="1" applyBorder="1" applyAlignment="1">
      <alignment horizontal="center"/>
    </xf>
    <xf numFmtId="0" fontId="3" fillId="6" borderId="7" xfId="0" applyFont="1" applyFill="1" applyBorder="1" applyAlignment="1">
      <alignment horizontal="center"/>
    </xf>
    <xf numFmtId="0" fontId="0" fillId="17" borderId="3" xfId="0" applyFill="1" applyBorder="1" applyAlignment="1">
      <alignment horizontal="left"/>
    </xf>
    <xf numFmtId="0" fontId="0" fillId="17" borderId="4" xfId="0" applyFill="1" applyBorder="1" applyAlignment="1">
      <alignment horizontal="left"/>
    </xf>
    <xf numFmtId="0" fontId="0" fillId="17" borderId="5" xfId="0" applyFill="1" applyBorder="1" applyAlignment="1">
      <alignment horizontal="left"/>
    </xf>
    <xf numFmtId="0" fontId="0" fillId="17" borderId="3" xfId="0" applyFill="1" applyBorder="1" applyAlignment="1"/>
    <xf numFmtId="0" fontId="0" fillId="17" borderId="4" xfId="0" applyFill="1" applyBorder="1" applyAlignment="1"/>
    <xf numFmtId="0" fontId="0" fillId="17" borderId="5" xfId="0" applyFill="1" applyBorder="1" applyAlignment="1"/>
    <xf numFmtId="0" fontId="0" fillId="17" borderId="6" xfId="0" applyFill="1" applyBorder="1" applyAlignment="1">
      <alignment wrapText="1"/>
    </xf>
    <xf numFmtId="0" fontId="0" fillId="17" borderId="7" xfId="0" applyFill="1" applyBorder="1" applyAlignment="1">
      <alignment wrapText="1"/>
    </xf>
    <xf numFmtId="0" fontId="0" fillId="17" borderId="8" xfId="0" applyFill="1" applyBorder="1" applyAlignment="1">
      <alignment wrapText="1"/>
    </xf>
    <xf numFmtId="0" fontId="0" fillId="17" borderId="10" xfId="0" applyFill="1" applyBorder="1" applyAlignment="1">
      <alignment wrapText="1"/>
    </xf>
    <xf numFmtId="0" fontId="0" fillId="17" borderId="11" xfId="0" applyFill="1" applyBorder="1" applyAlignment="1">
      <alignment wrapText="1"/>
    </xf>
    <xf numFmtId="0" fontId="0" fillId="17" borderId="12" xfId="0" applyFill="1" applyBorder="1" applyAlignment="1">
      <alignment wrapText="1"/>
    </xf>
    <xf numFmtId="0" fontId="0" fillId="15" borderId="20" xfId="0" applyFill="1" applyBorder="1" applyAlignment="1">
      <alignment horizontal="right"/>
    </xf>
    <xf numFmtId="0" fontId="0" fillId="15" borderId="4" xfId="0" applyFill="1" applyBorder="1" applyAlignment="1">
      <alignment horizontal="right"/>
    </xf>
    <xf numFmtId="0" fontId="0" fillId="15" borderId="22" xfId="0" applyFill="1" applyBorder="1" applyAlignment="1">
      <alignment horizontal="right"/>
    </xf>
    <xf numFmtId="0" fontId="0" fillId="15" borderId="23" xfId="0" applyFill="1" applyBorder="1" applyAlignment="1">
      <alignment horizontal="right"/>
    </xf>
    <xf numFmtId="0" fontId="0" fillId="13" borderId="22" xfId="0" applyFill="1" applyBorder="1" applyAlignment="1">
      <alignment horizontal="right"/>
    </xf>
    <xf numFmtId="0" fontId="0" fillId="13" borderId="23" xfId="0" applyFill="1" applyBorder="1" applyAlignment="1">
      <alignment horizontal="right"/>
    </xf>
    <xf numFmtId="0" fontId="0" fillId="14" borderId="22" xfId="0" applyFill="1" applyBorder="1" applyAlignment="1">
      <alignment horizontal="right"/>
    </xf>
    <xf numFmtId="0" fontId="0" fillId="14" borderId="23" xfId="0" applyFill="1" applyBorder="1" applyAlignment="1">
      <alignment horizontal="right"/>
    </xf>
    <xf numFmtId="0" fontId="3" fillId="14" borderId="18" xfId="0" applyFont="1" applyFill="1" applyBorder="1" applyAlignment="1">
      <alignment horizontal="center"/>
    </xf>
    <xf numFmtId="0" fontId="3" fillId="14" borderId="16" xfId="0" applyFont="1" applyFill="1" applyBorder="1" applyAlignment="1">
      <alignment horizontal="center"/>
    </xf>
    <xf numFmtId="0" fontId="3" fillId="14" borderId="19" xfId="0" applyFont="1" applyFill="1" applyBorder="1" applyAlignment="1">
      <alignment horizontal="center"/>
    </xf>
    <xf numFmtId="0" fontId="0" fillId="14" borderId="20" xfId="0" applyFill="1" applyBorder="1" applyAlignment="1">
      <alignment horizontal="right"/>
    </xf>
    <xf numFmtId="0" fontId="0" fillId="14" borderId="4" xfId="0" applyFill="1" applyBorder="1" applyAlignment="1">
      <alignment horizontal="right"/>
    </xf>
    <xf numFmtId="0" fontId="3" fillId="15" borderId="18" xfId="0" applyFont="1" applyFill="1" applyBorder="1" applyAlignment="1">
      <alignment horizontal="center"/>
    </xf>
    <xf numFmtId="0" fontId="3" fillId="15" borderId="16" xfId="0" applyFont="1" applyFill="1" applyBorder="1" applyAlignment="1">
      <alignment horizontal="center"/>
    </xf>
    <xf numFmtId="0" fontId="3" fillId="15" borderId="19" xfId="0" applyFont="1" applyFill="1" applyBorder="1" applyAlignment="1">
      <alignment horizontal="center"/>
    </xf>
    <xf numFmtId="0" fontId="0" fillId="15" borderId="30" xfId="0" applyFill="1" applyBorder="1" applyAlignment="1">
      <alignment horizontal="right"/>
    </xf>
    <xf numFmtId="0" fontId="0" fillId="15" borderId="11" xfId="0" applyFill="1" applyBorder="1" applyAlignment="1">
      <alignment horizontal="right"/>
    </xf>
    <xf numFmtId="0" fontId="4" fillId="5" borderId="18"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28" xfId="0" applyFont="1" applyFill="1" applyBorder="1" applyAlignment="1">
      <alignment horizontal="center" vertical="center"/>
    </xf>
    <xf numFmtId="0" fontId="0" fillId="13" borderId="20" xfId="0" applyFill="1" applyBorder="1" applyAlignment="1">
      <alignment horizontal="right"/>
    </xf>
    <xf numFmtId="0" fontId="0" fillId="13" borderId="4" xfId="0" applyFill="1" applyBorder="1" applyAlignment="1">
      <alignment horizontal="right"/>
    </xf>
    <xf numFmtId="0" fontId="3" fillId="12" borderId="18" xfId="0" applyFont="1" applyFill="1" applyBorder="1" applyAlignment="1">
      <alignment horizontal="center"/>
    </xf>
    <xf numFmtId="0" fontId="3" fillId="12" borderId="16" xfId="0" applyFont="1" applyFill="1" applyBorder="1" applyAlignment="1">
      <alignment horizontal="center"/>
    </xf>
    <xf numFmtId="0" fontId="3" fillId="12" borderId="19" xfId="0" applyFont="1" applyFill="1" applyBorder="1" applyAlignment="1">
      <alignment horizontal="center"/>
    </xf>
    <xf numFmtId="0" fontId="0" fillId="12" borderId="22" xfId="0" applyFill="1" applyBorder="1" applyAlignment="1">
      <alignment horizontal="center"/>
    </xf>
    <xf numFmtId="0" fontId="0" fillId="12" borderId="23" xfId="0" applyFill="1" applyBorder="1" applyAlignment="1">
      <alignment horizontal="center"/>
    </xf>
    <xf numFmtId="0" fontId="0" fillId="12" borderId="20" xfId="0" applyFill="1" applyBorder="1" applyAlignment="1">
      <alignment horizontal="center"/>
    </xf>
    <xf numFmtId="0" fontId="0" fillId="12" borderId="4" xfId="0" applyFill="1" applyBorder="1" applyAlignment="1">
      <alignment horizontal="center"/>
    </xf>
    <xf numFmtId="0" fontId="0" fillId="12" borderId="27" xfId="0" applyFill="1" applyBorder="1" applyAlignment="1">
      <alignment horizontal="center"/>
    </xf>
    <xf numFmtId="0" fontId="0" fillId="12" borderId="17" xfId="0" applyFill="1" applyBorder="1" applyAlignment="1">
      <alignment horizontal="center"/>
    </xf>
    <xf numFmtId="0" fontId="0" fillId="13" borderId="27" xfId="0" applyFill="1" applyBorder="1" applyAlignment="1">
      <alignment horizontal="right"/>
    </xf>
    <xf numFmtId="0" fontId="0" fillId="13" borderId="17" xfId="0" applyFill="1" applyBorder="1" applyAlignment="1">
      <alignment horizontal="right"/>
    </xf>
    <xf numFmtId="0" fontId="3" fillId="15" borderId="25" xfId="0" applyFont="1" applyFill="1" applyBorder="1" applyAlignment="1">
      <alignment horizontal="center"/>
    </xf>
    <xf numFmtId="0" fontId="3" fillId="15" borderId="0" xfId="0" applyFont="1" applyFill="1" applyBorder="1" applyAlignment="1">
      <alignment horizontal="center"/>
    </xf>
    <xf numFmtId="0" fontId="3" fillId="15" borderId="26" xfId="0" applyFont="1" applyFill="1" applyBorder="1" applyAlignment="1">
      <alignment horizontal="center"/>
    </xf>
    <xf numFmtId="0" fontId="0" fillId="15" borderId="27" xfId="0" applyFill="1" applyBorder="1" applyAlignment="1">
      <alignment horizontal="right"/>
    </xf>
    <xf numFmtId="0" fontId="0" fillId="15" borderId="17" xfId="0" applyFill="1" applyBorder="1" applyAlignment="1">
      <alignment horizontal="right"/>
    </xf>
    <xf numFmtId="0" fontId="3" fillId="14" borderId="25" xfId="0" applyFont="1" applyFill="1" applyBorder="1" applyAlignment="1">
      <alignment horizontal="center"/>
    </xf>
    <xf numFmtId="0" fontId="3" fillId="14" borderId="0" xfId="0" applyFont="1" applyFill="1" applyBorder="1" applyAlignment="1">
      <alignment horizontal="center"/>
    </xf>
    <xf numFmtId="0" fontId="3" fillId="14" borderId="26" xfId="0" applyFont="1" applyFill="1" applyBorder="1" applyAlignment="1">
      <alignment horizontal="center"/>
    </xf>
    <xf numFmtId="0" fontId="0" fillId="14" borderId="27" xfId="0" applyFill="1" applyBorder="1" applyAlignment="1">
      <alignment horizontal="right"/>
    </xf>
    <xf numFmtId="0" fontId="0" fillId="14" borderId="17" xfId="0" applyFill="1" applyBorder="1" applyAlignment="1">
      <alignment horizontal="right"/>
    </xf>
    <xf numFmtId="0" fontId="3" fillId="13" borderId="18" xfId="0" applyFont="1" applyFill="1" applyBorder="1" applyAlignment="1">
      <alignment horizontal="center"/>
    </xf>
    <xf numFmtId="0" fontId="3" fillId="13" borderId="16" xfId="0" applyFont="1" applyFill="1" applyBorder="1" applyAlignment="1">
      <alignment horizontal="center"/>
    </xf>
    <xf numFmtId="0" fontId="3" fillId="13" borderId="19" xfId="0" applyFont="1" applyFill="1" applyBorder="1" applyAlignment="1">
      <alignment horizontal="center"/>
    </xf>
    <xf numFmtId="0" fontId="3" fillId="13" borderId="25" xfId="0" applyFont="1" applyFill="1" applyBorder="1" applyAlignment="1">
      <alignment horizontal="center"/>
    </xf>
    <xf numFmtId="0" fontId="3" fillId="13" borderId="0" xfId="0" applyFont="1" applyFill="1" applyBorder="1" applyAlignment="1">
      <alignment horizontal="center"/>
    </xf>
    <xf numFmtId="0" fontId="3" fillId="13" borderId="26" xfId="0" applyFont="1" applyFill="1" applyBorder="1" applyAlignment="1">
      <alignment horizontal="center"/>
    </xf>
    <xf numFmtId="0" fontId="3" fillId="7" borderId="6" xfId="0" applyFont="1" applyFill="1" applyBorder="1" applyAlignment="1">
      <alignment horizontal="center"/>
    </xf>
    <xf numFmtId="0" fontId="3" fillId="7" borderId="7" xfId="0" applyFont="1" applyFill="1" applyBorder="1" applyAlignment="1">
      <alignment horizontal="center"/>
    </xf>
    <xf numFmtId="0" fontId="3" fillId="7" borderId="7"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2" xfId="0" applyFont="1" applyFill="1" applyBorder="1" applyAlignment="1">
      <alignment horizontal="center" vertical="center"/>
    </xf>
    <xf numFmtId="0" fontId="0" fillId="7" borderId="6" xfId="0" applyFill="1" applyBorder="1" applyAlignment="1">
      <alignment horizontal="left" vertical="top" wrapText="1"/>
    </xf>
    <xf numFmtId="0" fontId="0" fillId="7" borderId="10" xfId="0" applyFill="1" applyBorder="1" applyAlignment="1">
      <alignment horizontal="left" vertical="top" wrapText="1"/>
    </xf>
    <xf numFmtId="0" fontId="7" fillId="7" borderId="7" xfId="0" applyFont="1" applyFill="1" applyBorder="1" applyAlignment="1">
      <alignment horizontal="center"/>
    </xf>
    <xf numFmtId="0" fontId="0" fillId="0" borderId="6" xfId="0" applyBorder="1" applyAlignment="1">
      <alignment horizontal="left" vertical="top" wrapText="1"/>
    </xf>
    <xf numFmtId="0" fontId="0" fillId="0" borderId="10" xfId="0" applyBorder="1" applyAlignment="1">
      <alignment horizontal="left" vertical="top" wrapText="1"/>
    </xf>
    <xf numFmtId="0" fontId="0" fillId="2" borderId="0" xfId="0" applyFill="1" applyBorder="1" applyAlignment="1">
      <alignment horizontal="center"/>
    </xf>
    <xf numFmtId="0" fontId="4" fillId="9" borderId="6" xfId="0" applyFont="1" applyFill="1" applyBorder="1" applyAlignment="1">
      <alignment horizontal="center" vertical="center"/>
    </xf>
    <xf numFmtId="0" fontId="0" fillId="9" borderId="7" xfId="0" applyFill="1" applyBorder="1" applyAlignment="1">
      <alignment horizontal="center" vertical="center"/>
    </xf>
    <xf numFmtId="0" fontId="0" fillId="9" borderId="8" xfId="0" applyFill="1" applyBorder="1" applyAlignment="1">
      <alignment horizontal="center" vertical="center"/>
    </xf>
    <xf numFmtId="0" fontId="0" fillId="9" borderId="9" xfId="0" applyFill="1" applyBorder="1" applyAlignment="1">
      <alignment horizontal="center" vertical="center"/>
    </xf>
    <xf numFmtId="0" fontId="0" fillId="9" borderId="0" xfId="0" applyFill="1" applyBorder="1" applyAlignment="1">
      <alignment horizontal="center" vertical="center"/>
    </xf>
    <xf numFmtId="0" fontId="0" fillId="9" borderId="2" xfId="0" applyFill="1" applyBorder="1" applyAlignment="1">
      <alignment horizontal="center" vertical="center"/>
    </xf>
    <xf numFmtId="0" fontId="3" fillId="8" borderId="6" xfId="0" applyFont="1" applyFill="1" applyBorder="1" applyAlignment="1">
      <alignment horizontal="center" vertical="center"/>
    </xf>
    <xf numFmtId="0" fontId="3" fillId="8" borderId="10" xfId="0" applyFont="1" applyFill="1" applyBorder="1" applyAlignment="1">
      <alignment horizontal="center" vertical="center"/>
    </xf>
    <xf numFmtId="0" fontId="2" fillId="7" borderId="7" xfId="0" applyFont="1" applyFill="1" applyBorder="1" applyAlignment="1">
      <alignment horizontal="center"/>
    </xf>
    <xf numFmtId="0" fontId="2" fillId="7" borderId="8" xfId="0" applyFont="1" applyFill="1" applyBorder="1" applyAlignment="1">
      <alignment horizontal="center"/>
    </xf>
    <xf numFmtId="0" fontId="2" fillId="0" borderId="9" xfId="0" applyFont="1" applyBorder="1" applyAlignment="1">
      <alignment horizontal="left" vertical="top" wrapText="1"/>
    </xf>
    <xf numFmtId="0" fontId="4" fillId="9" borderId="18" xfId="0" applyFont="1" applyFill="1" applyBorder="1" applyAlignment="1">
      <alignment horizontal="center" vertical="center"/>
    </xf>
    <xf numFmtId="0" fontId="4" fillId="9" borderId="16" xfId="0" applyFont="1" applyFill="1" applyBorder="1" applyAlignment="1">
      <alignment horizontal="center" vertical="center"/>
    </xf>
    <xf numFmtId="0" fontId="4" fillId="9" borderId="19" xfId="0" applyFont="1" applyFill="1" applyBorder="1" applyAlignment="1">
      <alignment horizontal="center" vertical="center"/>
    </xf>
    <xf numFmtId="0" fontId="4" fillId="9" borderId="27" xfId="0" applyFont="1" applyFill="1" applyBorder="1" applyAlignment="1">
      <alignment horizontal="center" vertical="center"/>
    </xf>
    <xf numFmtId="0" fontId="4" fillId="9" borderId="17" xfId="0" applyFont="1" applyFill="1" applyBorder="1" applyAlignment="1">
      <alignment horizontal="center" vertical="center"/>
    </xf>
    <xf numFmtId="0" fontId="4" fillId="9" borderId="28" xfId="0" applyFont="1" applyFill="1" applyBorder="1" applyAlignment="1">
      <alignment horizontal="center" vertical="center"/>
    </xf>
    <xf numFmtId="0" fontId="0" fillId="10" borderId="3" xfId="0" applyFont="1" applyFill="1" applyBorder="1" applyAlignment="1">
      <alignment horizontal="left"/>
    </xf>
    <xf numFmtId="0" fontId="0" fillId="10" borderId="4" xfId="0" applyFont="1" applyFill="1" applyBorder="1" applyAlignment="1">
      <alignment horizontal="left"/>
    </xf>
    <xf numFmtId="0" fontId="0" fillId="10" borderId="3" xfId="0" applyFill="1" applyBorder="1" applyAlignment="1">
      <alignment horizontal="left"/>
    </xf>
    <xf numFmtId="0" fontId="0" fillId="10" borderId="4" xfId="0" applyFill="1" applyBorder="1" applyAlignment="1">
      <alignment horizontal="left"/>
    </xf>
    <xf numFmtId="0" fontId="0" fillId="19" borderId="22" xfId="0" applyFill="1" applyBorder="1" applyAlignment="1">
      <alignment horizontal="center"/>
    </xf>
    <xf numFmtId="0" fontId="0" fillId="19" borderId="23" xfId="0" applyFill="1" applyBorder="1" applyAlignment="1">
      <alignment horizontal="center"/>
    </xf>
    <xf numFmtId="0" fontId="7" fillId="10" borderId="3" xfId="0" applyFont="1" applyFill="1" applyBorder="1" applyAlignment="1">
      <alignment horizontal="left"/>
    </xf>
    <xf numFmtId="0" fontId="7" fillId="10" borderId="4" xfId="0" applyFont="1" applyFill="1" applyBorder="1" applyAlignment="1">
      <alignment horizontal="left"/>
    </xf>
    <xf numFmtId="0" fontId="0" fillId="19" borderId="27" xfId="0" applyFill="1" applyBorder="1" applyAlignment="1">
      <alignment horizontal="center"/>
    </xf>
    <xf numFmtId="0" fontId="0" fillId="19" borderId="17" xfId="0" applyFill="1" applyBorder="1" applyAlignment="1">
      <alignment horizontal="center"/>
    </xf>
    <xf numFmtId="0" fontId="4" fillId="18" borderId="18" xfId="0" applyFont="1" applyFill="1" applyBorder="1" applyAlignment="1">
      <alignment horizontal="center" vertical="center"/>
    </xf>
    <xf numFmtId="0" fontId="4" fillId="18" borderId="16" xfId="0" applyFont="1" applyFill="1" applyBorder="1" applyAlignment="1">
      <alignment horizontal="center" vertical="center"/>
    </xf>
    <xf numFmtId="0" fontId="4" fillId="18" borderId="19" xfId="0" applyFont="1" applyFill="1" applyBorder="1" applyAlignment="1">
      <alignment horizontal="center" vertical="center"/>
    </xf>
    <xf numFmtId="0" fontId="4" fillId="18" borderId="27" xfId="0" applyFont="1" applyFill="1" applyBorder="1" applyAlignment="1">
      <alignment horizontal="center" vertical="center"/>
    </xf>
    <xf numFmtId="0" fontId="4" fillId="18" borderId="17" xfId="0" applyFont="1" applyFill="1" applyBorder="1" applyAlignment="1">
      <alignment horizontal="center" vertical="center"/>
    </xf>
    <xf numFmtId="0" fontId="4" fillId="18" borderId="28" xfId="0" applyFont="1" applyFill="1" applyBorder="1" applyAlignment="1">
      <alignment horizontal="center" vertical="center"/>
    </xf>
    <xf numFmtId="0" fontId="3" fillId="14" borderId="43" xfId="0" applyFont="1" applyFill="1" applyBorder="1" applyAlignment="1">
      <alignment horizontal="center"/>
    </xf>
    <xf numFmtId="0" fontId="3" fillId="14" borderId="44" xfId="0" applyFont="1" applyFill="1" applyBorder="1" applyAlignment="1">
      <alignment horizontal="center"/>
    </xf>
    <xf numFmtId="0" fontId="3" fillId="14" borderId="45" xfId="0" applyFont="1" applyFill="1" applyBorder="1" applyAlignment="1">
      <alignment horizontal="center"/>
    </xf>
    <xf numFmtId="0" fontId="0" fillId="14" borderId="30" xfId="0" applyFill="1" applyBorder="1" applyAlignment="1">
      <alignment horizontal="right"/>
    </xf>
    <xf numFmtId="0" fontId="0" fillId="14" borderId="11" xfId="0" applyFill="1" applyBorder="1" applyAlignment="1">
      <alignment horizontal="right"/>
    </xf>
    <xf numFmtId="0" fontId="0" fillId="14" borderId="25" xfId="0" applyFill="1" applyBorder="1" applyAlignment="1">
      <alignment horizontal="center"/>
    </xf>
    <xf numFmtId="0" fontId="0" fillId="14" borderId="0" xfId="0" applyFill="1" applyBorder="1" applyAlignment="1">
      <alignment horizontal="center"/>
    </xf>
    <xf numFmtId="0" fontId="3" fillId="19" borderId="25" xfId="0" applyFont="1" applyFill="1" applyBorder="1" applyAlignment="1">
      <alignment horizontal="center"/>
    </xf>
    <xf numFmtId="0" fontId="3" fillId="19" borderId="0" xfId="0" applyFont="1" applyFill="1" applyBorder="1" applyAlignment="1">
      <alignment horizontal="center"/>
    </xf>
    <xf numFmtId="0" fontId="3" fillId="19" borderId="26" xfId="0" applyFont="1" applyFill="1" applyBorder="1" applyAlignment="1">
      <alignment horizontal="center"/>
    </xf>
    <xf numFmtId="0" fontId="0" fillId="19" borderId="20" xfId="0" applyFill="1" applyBorder="1" applyAlignment="1">
      <alignment horizontal="center"/>
    </xf>
    <xf numFmtId="0" fontId="0" fillId="19" borderId="4" xfId="0" applyFill="1" applyBorder="1" applyAlignment="1">
      <alignment horizontal="center"/>
    </xf>
    <xf numFmtId="0" fontId="0" fillId="13" borderId="32" xfId="0" applyFill="1" applyBorder="1" applyAlignment="1">
      <alignment horizontal="right"/>
    </xf>
    <xf numFmtId="0" fontId="0" fillId="13" borderId="7" xfId="0" applyFill="1" applyBorder="1" applyAlignment="1">
      <alignment horizontal="right"/>
    </xf>
    <xf numFmtId="0" fontId="0" fillId="13" borderId="22" xfId="0" applyFill="1" applyBorder="1" applyAlignment="1">
      <alignment horizontal="center"/>
    </xf>
    <xf numFmtId="0" fontId="0" fillId="13" borderId="23" xfId="0" applyFill="1" applyBorder="1" applyAlignment="1">
      <alignment horizontal="center"/>
    </xf>
    <xf numFmtId="0" fontId="0" fillId="14" borderId="20" xfId="0" applyFill="1" applyBorder="1" applyAlignment="1">
      <alignment horizontal="center"/>
    </xf>
    <xf numFmtId="0" fontId="0" fillId="14" borderId="4" xfId="0" applyFill="1" applyBorder="1" applyAlignment="1">
      <alignment horizontal="center"/>
    </xf>
    <xf numFmtId="0" fontId="0" fillId="13" borderId="30" xfId="0" applyFill="1" applyBorder="1" applyAlignment="1">
      <alignment horizontal="right"/>
    </xf>
    <xf numFmtId="0" fontId="0" fillId="13" borderId="11" xfId="0" applyFill="1" applyBorder="1" applyAlignment="1">
      <alignment horizontal="right"/>
    </xf>
    <xf numFmtId="0" fontId="0" fillId="14" borderId="22" xfId="0" applyFill="1" applyBorder="1" applyAlignment="1">
      <alignment horizontal="center"/>
    </xf>
    <xf numFmtId="0" fontId="0" fillId="14" borderId="23" xfId="0" applyFill="1" applyBorder="1" applyAlignment="1">
      <alignment horizontal="center"/>
    </xf>
    <xf numFmtId="0" fontId="0" fillId="13" borderId="20" xfId="0" applyFill="1" applyBorder="1" applyAlignment="1">
      <alignment horizontal="center"/>
    </xf>
    <xf numFmtId="0" fontId="0" fillId="13" borderId="4" xfId="0" applyFill="1" applyBorder="1" applyAlignment="1">
      <alignment horizontal="center"/>
    </xf>
    <xf numFmtId="0" fontId="0" fillId="13" borderId="25" xfId="0" applyFill="1" applyBorder="1" applyAlignment="1">
      <alignment horizontal="center"/>
    </xf>
    <xf numFmtId="0" fontId="0" fillId="13" borderId="0" xfId="0" applyFill="1" applyBorder="1" applyAlignment="1">
      <alignment horizontal="center"/>
    </xf>
    <xf numFmtId="0" fontId="0" fillId="14" borderId="1" xfId="0" applyFill="1" applyBorder="1" applyAlignment="1">
      <alignment horizontal="center"/>
    </xf>
    <xf numFmtId="0" fontId="0" fillId="13" borderId="1" xfId="0" applyFill="1" applyBorder="1" applyAlignment="1">
      <alignment horizontal="center"/>
    </xf>
    <xf numFmtId="44" fontId="0" fillId="7" borderId="1" xfId="0" applyNumberFormat="1" applyFill="1" applyBorder="1" applyAlignment="1">
      <alignment horizontal="center"/>
    </xf>
    <xf numFmtId="0" fontId="0" fillId="7" borderId="1" xfId="0" applyFill="1" applyBorder="1" applyAlignment="1">
      <alignment horizontal="center"/>
    </xf>
    <xf numFmtId="44" fontId="0" fillId="11" borderId="1" xfId="0" applyNumberFormat="1" applyFill="1" applyBorder="1" applyAlignment="1">
      <alignment horizontal="center"/>
    </xf>
    <xf numFmtId="0" fontId="0" fillId="11" borderId="1" xfId="0" applyFill="1" applyBorder="1" applyAlignment="1">
      <alignment horizontal="center"/>
    </xf>
    <xf numFmtId="0" fontId="5" fillId="0" borderId="0" xfId="0" applyFont="1" applyAlignment="1">
      <alignment horizontal="center"/>
    </xf>
    <xf numFmtId="0" fontId="0" fillId="0" borderId="0" xfId="0" applyAlignment="1">
      <alignment horizontal="center" vertical="center" wrapText="1"/>
    </xf>
  </cellXfs>
  <cellStyles count="2">
    <cellStyle name="Currency" xfId="1" builtinId="4"/>
    <cellStyle name="Normal" xfId="0" builtinId="0"/>
  </cellStyles>
  <dxfs count="23">
    <dxf>
      <font>
        <color rgb="FF006100"/>
      </font>
      <fill>
        <patternFill>
          <bgColor rgb="FFC6EFCE"/>
        </patternFill>
      </fill>
    </dxf>
    <dxf>
      <fill>
        <patternFill>
          <bgColor rgb="FFFFFFCC"/>
        </patternFill>
      </fill>
    </dxf>
    <dxf>
      <font>
        <color rgb="FF9C0006"/>
      </font>
      <fill>
        <patternFill>
          <bgColor rgb="FFFFC7CE"/>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006100"/>
      </font>
      <fill>
        <patternFill>
          <bgColor rgb="FFC6EFCE"/>
        </patternFill>
      </fill>
    </dxf>
    <dxf>
      <fill>
        <patternFill>
          <bgColor rgb="FFFFFFCC"/>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006100"/>
      </font>
      <fill>
        <patternFill>
          <bgColor rgb="FFC6EFCE"/>
        </patternFill>
      </fill>
    </dxf>
    <dxf>
      <fill>
        <patternFill>
          <bgColor rgb="FFFFFFCC"/>
        </patternFill>
      </fill>
    </dxf>
    <dxf>
      <font>
        <color rgb="FF9C0006"/>
      </font>
      <fill>
        <patternFill>
          <bgColor rgb="FFFFC7CE"/>
        </patternFill>
      </fill>
    </dxf>
  </dxfs>
  <tableStyles count="0" defaultTableStyle="TableStyleMedium2" defaultPivotStyle="PivotStyleLight16"/>
  <colors>
    <mruColors>
      <color rgb="FFF9FCD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95250</xdr:colOff>
      <xdr:row>10</xdr:row>
      <xdr:rowOff>0</xdr:rowOff>
    </xdr:from>
    <xdr:to>
      <xdr:col>5</xdr:col>
      <xdr:colOff>971550</xdr:colOff>
      <xdr:row>13</xdr:row>
      <xdr:rowOff>9525</xdr:rowOff>
    </xdr:to>
    <xdr:sp macro="" textlink="">
      <xdr:nvSpPr>
        <xdr:cNvPr id="2" name="Arrow: Right 1">
          <a:extLst>
            <a:ext uri="{FF2B5EF4-FFF2-40B4-BE49-F238E27FC236}">
              <a16:creationId xmlns:a16="http://schemas.microsoft.com/office/drawing/2014/main" id="{FEF17162-9CB4-4238-85CF-D41EFBE95A94}"/>
            </a:ext>
          </a:extLst>
        </xdr:cNvPr>
        <xdr:cNvSpPr/>
      </xdr:nvSpPr>
      <xdr:spPr>
        <a:xfrm>
          <a:off x="3143250" y="1952625"/>
          <a:ext cx="8763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219075</xdr:colOff>
      <xdr:row>10</xdr:row>
      <xdr:rowOff>0</xdr:rowOff>
    </xdr:from>
    <xdr:to>
      <xdr:col>10</xdr:col>
      <xdr:colOff>1095375</xdr:colOff>
      <xdr:row>13</xdr:row>
      <xdr:rowOff>9525</xdr:rowOff>
    </xdr:to>
    <xdr:sp macro="" textlink="">
      <xdr:nvSpPr>
        <xdr:cNvPr id="3" name="Arrow: Right 2">
          <a:extLst>
            <a:ext uri="{FF2B5EF4-FFF2-40B4-BE49-F238E27FC236}">
              <a16:creationId xmlns:a16="http://schemas.microsoft.com/office/drawing/2014/main" id="{4C99861C-52F1-452D-BD86-07FECE44E616}"/>
            </a:ext>
          </a:extLst>
        </xdr:cNvPr>
        <xdr:cNvSpPr/>
      </xdr:nvSpPr>
      <xdr:spPr>
        <a:xfrm>
          <a:off x="6819900" y="1952625"/>
          <a:ext cx="8763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114300</xdr:colOff>
      <xdr:row>9</xdr:row>
      <xdr:rowOff>123825</xdr:rowOff>
    </xdr:from>
    <xdr:to>
      <xdr:col>17</xdr:col>
      <xdr:colOff>381000</xdr:colOff>
      <xdr:row>12</xdr:row>
      <xdr:rowOff>152400</xdr:rowOff>
    </xdr:to>
    <xdr:sp macro="" textlink="">
      <xdr:nvSpPr>
        <xdr:cNvPr id="4" name="Arrow: Right 3">
          <a:extLst>
            <a:ext uri="{FF2B5EF4-FFF2-40B4-BE49-F238E27FC236}">
              <a16:creationId xmlns:a16="http://schemas.microsoft.com/office/drawing/2014/main" id="{C168C9C4-0126-434C-873F-EE6C39C28B3B}"/>
            </a:ext>
          </a:extLst>
        </xdr:cNvPr>
        <xdr:cNvSpPr/>
      </xdr:nvSpPr>
      <xdr:spPr>
        <a:xfrm>
          <a:off x="11287125" y="1885950"/>
          <a:ext cx="876300" cy="600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10</xdr:row>
      <xdr:rowOff>0</xdr:rowOff>
    </xdr:from>
    <xdr:to>
      <xdr:col>5</xdr:col>
      <xdr:colOff>971550</xdr:colOff>
      <xdr:row>13</xdr:row>
      <xdr:rowOff>9525</xdr:rowOff>
    </xdr:to>
    <xdr:sp macro="" textlink="">
      <xdr:nvSpPr>
        <xdr:cNvPr id="2" name="Arrow: Right 1">
          <a:extLst>
            <a:ext uri="{FF2B5EF4-FFF2-40B4-BE49-F238E27FC236}">
              <a16:creationId xmlns:a16="http://schemas.microsoft.com/office/drawing/2014/main" id="{A973D509-B411-45E3-94A6-1EBCC9BE28EE}"/>
            </a:ext>
          </a:extLst>
        </xdr:cNvPr>
        <xdr:cNvSpPr/>
      </xdr:nvSpPr>
      <xdr:spPr>
        <a:xfrm>
          <a:off x="2857500" y="1952625"/>
          <a:ext cx="87630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95250</xdr:colOff>
      <xdr:row>9</xdr:row>
      <xdr:rowOff>123825</xdr:rowOff>
    </xdr:from>
    <xdr:to>
      <xdr:col>11</xdr:col>
      <xdr:colOff>1000125</xdr:colOff>
      <xdr:row>12</xdr:row>
      <xdr:rowOff>133350</xdr:rowOff>
    </xdr:to>
    <xdr:sp macro="" textlink="">
      <xdr:nvSpPr>
        <xdr:cNvPr id="3" name="Arrow: Right 2">
          <a:extLst>
            <a:ext uri="{FF2B5EF4-FFF2-40B4-BE49-F238E27FC236}">
              <a16:creationId xmlns:a16="http://schemas.microsoft.com/office/drawing/2014/main" id="{71EAC63A-9433-4DD8-BD5A-27E9744F2A58}"/>
            </a:ext>
          </a:extLst>
        </xdr:cNvPr>
        <xdr:cNvSpPr/>
      </xdr:nvSpPr>
      <xdr:spPr>
        <a:xfrm>
          <a:off x="7800975" y="1876425"/>
          <a:ext cx="904875"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114300</xdr:colOff>
      <xdr:row>9</xdr:row>
      <xdr:rowOff>123825</xdr:rowOff>
    </xdr:from>
    <xdr:to>
      <xdr:col>17</xdr:col>
      <xdr:colOff>381000</xdr:colOff>
      <xdr:row>12</xdr:row>
      <xdr:rowOff>152400</xdr:rowOff>
    </xdr:to>
    <xdr:sp macro="" textlink="">
      <xdr:nvSpPr>
        <xdr:cNvPr id="4" name="Arrow: Right 3">
          <a:extLst>
            <a:ext uri="{FF2B5EF4-FFF2-40B4-BE49-F238E27FC236}">
              <a16:creationId xmlns:a16="http://schemas.microsoft.com/office/drawing/2014/main" id="{D9C729E3-D297-498B-B252-D623047ED71D}"/>
            </a:ext>
          </a:extLst>
        </xdr:cNvPr>
        <xdr:cNvSpPr/>
      </xdr:nvSpPr>
      <xdr:spPr>
        <a:xfrm>
          <a:off x="11001375" y="1885950"/>
          <a:ext cx="876300" cy="600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AD1054"/>
  <sheetViews>
    <sheetView zoomScale="80" zoomScaleNormal="80" workbookViewId="0">
      <selection activeCell="K8" sqref="K8:N8"/>
    </sheetView>
  </sheetViews>
  <sheetFormatPr defaultRowHeight="14.4" x14ac:dyDescent="0.3"/>
  <cols>
    <col min="1" max="1" width="0.5546875" customWidth="1"/>
    <col min="2" max="2" width="15.5546875" customWidth="1"/>
    <col min="5" max="5" width="11.6640625" customWidth="1"/>
    <col min="6" max="6" width="12.5546875" bestFit="1" customWidth="1"/>
    <col min="7" max="7" width="13.44140625" customWidth="1"/>
    <col min="8" max="8" width="12.5546875" bestFit="1" customWidth="1"/>
    <col min="9" max="9" width="0.88671875" customWidth="1"/>
    <col min="10" max="10" width="1.33203125" customWidth="1"/>
    <col min="11" max="11" width="8" customWidth="1"/>
    <col min="12" max="12" width="7.109375" customWidth="1"/>
    <col min="13" max="13" width="9.109375" customWidth="1"/>
    <col min="15" max="15" width="10.5546875" bestFit="1" customWidth="1"/>
    <col min="16" max="16" width="13.109375" customWidth="1"/>
    <col min="17" max="17" width="16" customWidth="1"/>
    <col min="18" max="18" width="15.88671875" customWidth="1"/>
    <col min="19" max="19" width="0.5546875" style="17" customWidth="1"/>
    <col min="22" max="22" width="11.88671875" customWidth="1"/>
    <col min="23" max="23" width="16.6640625" customWidth="1"/>
    <col min="24" max="24" width="17.33203125" customWidth="1"/>
  </cols>
  <sheetData>
    <row r="1" spans="1:30" x14ac:dyDescent="0.3">
      <c r="A1" s="8"/>
      <c r="B1" s="185" t="s">
        <v>41</v>
      </c>
      <c r="C1" s="186"/>
      <c r="D1" s="186"/>
      <c r="E1" s="186"/>
      <c r="F1" s="186"/>
      <c r="G1" s="186"/>
      <c r="H1" s="186"/>
      <c r="I1" s="186"/>
      <c r="J1" s="186"/>
      <c r="K1" s="186"/>
      <c r="L1" s="186"/>
      <c r="M1" s="186"/>
      <c r="N1" s="186"/>
      <c r="O1" s="186"/>
      <c r="P1" s="186"/>
      <c r="Q1" s="186"/>
      <c r="R1" s="187"/>
      <c r="S1" s="38"/>
      <c r="T1" s="176" t="s">
        <v>49</v>
      </c>
      <c r="U1" s="176"/>
      <c r="V1" s="176"/>
      <c r="W1" s="176"/>
      <c r="X1" s="177"/>
      <c r="Y1" s="34"/>
      <c r="Z1" s="34"/>
      <c r="AA1" s="34"/>
      <c r="AB1" s="34"/>
      <c r="AC1" s="34"/>
      <c r="AD1" s="34"/>
    </row>
    <row r="2" spans="1:30" ht="15" thickBot="1" x14ac:dyDescent="0.35">
      <c r="A2" s="8"/>
      <c r="B2" s="188"/>
      <c r="C2" s="189"/>
      <c r="D2" s="189"/>
      <c r="E2" s="189"/>
      <c r="F2" s="189"/>
      <c r="G2" s="189"/>
      <c r="H2" s="189"/>
      <c r="I2" s="189"/>
      <c r="J2" s="190"/>
      <c r="K2" s="189"/>
      <c r="L2" s="189"/>
      <c r="M2" s="189"/>
      <c r="N2" s="189"/>
      <c r="O2" s="189"/>
      <c r="P2" s="189"/>
      <c r="Q2" s="189"/>
      <c r="R2" s="191"/>
      <c r="S2" s="141"/>
      <c r="T2" s="178"/>
      <c r="U2" s="178"/>
      <c r="V2" s="178"/>
      <c r="W2" s="178"/>
      <c r="X2" s="179"/>
      <c r="Y2" s="34"/>
      <c r="Z2" s="34"/>
      <c r="AA2" s="34"/>
      <c r="AB2" s="34"/>
      <c r="AC2" s="34"/>
      <c r="AD2" s="34"/>
    </row>
    <row r="3" spans="1:30" x14ac:dyDescent="0.3">
      <c r="A3" s="8"/>
      <c r="B3" s="193" t="s">
        <v>42</v>
      </c>
      <c r="C3" s="194"/>
      <c r="D3" s="194"/>
      <c r="E3" s="194"/>
      <c r="F3" s="194"/>
      <c r="G3" s="194"/>
      <c r="H3" s="194"/>
      <c r="I3" s="133"/>
      <c r="J3" s="124"/>
      <c r="K3" s="213" t="s">
        <v>43</v>
      </c>
      <c r="L3" s="213"/>
      <c r="M3" s="213"/>
      <c r="N3" s="213"/>
      <c r="O3" s="213"/>
      <c r="P3" s="213"/>
      <c r="Q3" s="213"/>
      <c r="R3" s="214"/>
      <c r="S3" s="141"/>
      <c r="T3" s="201" t="s">
        <v>62</v>
      </c>
      <c r="U3" s="202"/>
      <c r="V3" s="202"/>
      <c r="W3" s="202"/>
      <c r="X3" s="203"/>
      <c r="Y3" s="34"/>
      <c r="Z3" s="34"/>
      <c r="AA3" s="34"/>
      <c r="AB3" s="34"/>
      <c r="AC3" s="34"/>
      <c r="AD3" s="34"/>
    </row>
    <row r="4" spans="1:30" x14ac:dyDescent="0.3">
      <c r="A4" s="8"/>
      <c r="B4" s="18"/>
      <c r="C4" s="19"/>
      <c r="D4" s="19"/>
      <c r="E4" s="19"/>
      <c r="F4" s="19"/>
      <c r="G4" s="20"/>
      <c r="H4" s="20"/>
      <c r="I4" s="20"/>
      <c r="J4" s="125"/>
      <c r="K4" s="215" t="s">
        <v>40</v>
      </c>
      <c r="L4" s="215"/>
      <c r="M4" s="215"/>
      <c r="N4" s="215"/>
      <c r="O4" s="215"/>
      <c r="P4" s="215"/>
      <c r="Q4" s="215"/>
      <c r="R4" s="216"/>
      <c r="S4" s="141"/>
      <c r="T4" s="199"/>
      <c r="U4" s="199"/>
      <c r="V4" s="199"/>
      <c r="W4" s="199"/>
      <c r="X4" s="200"/>
      <c r="Y4" s="34"/>
      <c r="Z4" s="34"/>
      <c r="AA4" s="34"/>
      <c r="AB4" s="34"/>
      <c r="AC4" s="34"/>
      <c r="AD4" s="34"/>
    </row>
    <row r="5" spans="1:30" x14ac:dyDescent="0.3">
      <c r="A5" s="8"/>
      <c r="B5" s="18"/>
      <c r="C5" s="165" t="s">
        <v>1</v>
      </c>
      <c r="D5" s="165"/>
      <c r="E5" s="165"/>
      <c r="F5" s="175"/>
      <c r="G5" s="101"/>
      <c r="H5" s="20"/>
      <c r="I5" s="20"/>
      <c r="J5" s="125"/>
      <c r="K5" s="205" t="s">
        <v>2</v>
      </c>
      <c r="L5" s="205"/>
      <c r="M5" s="205"/>
      <c r="N5" s="206"/>
      <c r="O5" s="192" t="s">
        <v>3</v>
      </c>
      <c r="P5" s="192" t="s">
        <v>4</v>
      </c>
      <c r="Q5" s="192" t="s">
        <v>38</v>
      </c>
      <c r="R5" s="192" t="s">
        <v>39</v>
      </c>
      <c r="S5" s="141"/>
      <c r="T5" s="181" t="s">
        <v>70</v>
      </c>
      <c r="U5" s="181"/>
      <c r="V5" s="181"/>
      <c r="W5" s="181"/>
      <c r="X5" s="182"/>
      <c r="Y5" s="34"/>
      <c r="Z5" s="34"/>
      <c r="AA5" s="34"/>
      <c r="AB5" s="34"/>
      <c r="AC5" s="34"/>
      <c r="AD5" s="34"/>
    </row>
    <row r="6" spans="1:30" x14ac:dyDescent="0.3">
      <c r="A6" s="8"/>
      <c r="B6" s="18"/>
      <c r="C6" s="19"/>
      <c r="D6" s="19"/>
      <c r="E6" s="19"/>
      <c r="F6" s="19"/>
      <c r="G6" s="20"/>
      <c r="H6" s="20"/>
      <c r="I6" s="20"/>
      <c r="J6" s="125"/>
      <c r="K6" s="207"/>
      <c r="L6" s="207"/>
      <c r="M6" s="207"/>
      <c r="N6" s="208"/>
      <c r="O6" s="192"/>
      <c r="P6" s="192"/>
      <c r="Q6" s="192"/>
      <c r="R6" s="192"/>
      <c r="S6" s="141"/>
      <c r="T6" s="183"/>
      <c r="U6" s="183"/>
      <c r="V6" s="183"/>
      <c r="W6" s="183"/>
      <c r="X6" s="184"/>
      <c r="Y6" s="34"/>
      <c r="Z6" s="34"/>
      <c r="AA6" s="34"/>
      <c r="AB6" s="34"/>
      <c r="AC6" s="34"/>
      <c r="AD6" s="34"/>
    </row>
    <row r="7" spans="1:30" x14ac:dyDescent="0.3">
      <c r="A7" s="8"/>
      <c r="B7" s="18"/>
      <c r="C7" s="165" t="s">
        <v>0</v>
      </c>
      <c r="D7" s="165"/>
      <c r="E7" s="165"/>
      <c r="F7" s="165"/>
      <c r="G7" s="13"/>
      <c r="H7" s="20"/>
      <c r="I7" s="20"/>
      <c r="J7" s="125"/>
      <c r="K7" s="209" t="s">
        <v>29</v>
      </c>
      <c r="L7" s="209"/>
      <c r="M7" s="209"/>
      <c r="N7" s="210"/>
      <c r="O7" s="101">
        <v>0</v>
      </c>
      <c r="P7" s="10">
        <f>VLOOKUP(K7,DoNotDelete!A$4:C$22,3,FALSE)*O7</f>
        <v>0</v>
      </c>
      <c r="Q7" s="10">
        <f>IF($F$12=DoNotDelete!$F$4,$P7*DoNotDelete!G$4,IF($F$12=DoNotDelete!$F$5,$P7*DoNotDelete!G$5,IF($F$12=DoNotDelete!$F$6,$P7*DoNotDelete!G$6,0)))</f>
        <v>0</v>
      </c>
      <c r="R7" s="10">
        <f>IF($F$12=DoNotDelete!$F$4,$P7*DoNotDelete!H$4,IF($F$12=DoNotDelete!$F$5,$P7*DoNotDelete!H$5,IF($F$12=DoNotDelete!$F$6,$P7*DoNotDelete!H$6,0)))</f>
        <v>0</v>
      </c>
      <c r="S7" s="141"/>
      <c r="T7" s="197" t="s">
        <v>63</v>
      </c>
      <c r="U7" s="197"/>
      <c r="V7" s="197"/>
      <c r="W7" s="197"/>
      <c r="X7" s="198"/>
      <c r="Y7" s="34"/>
      <c r="Z7" s="34"/>
      <c r="AA7" s="34"/>
      <c r="AB7" s="34"/>
      <c r="AC7" s="34"/>
      <c r="AD7" s="34"/>
    </row>
    <row r="8" spans="1:30" ht="15" customHeight="1" x14ac:dyDescent="0.3">
      <c r="A8" s="8"/>
      <c r="B8" s="22"/>
      <c r="C8" s="23"/>
      <c r="D8" s="23"/>
      <c r="E8" s="23"/>
      <c r="F8" s="23"/>
      <c r="G8" s="24"/>
      <c r="H8" s="20"/>
      <c r="I8" s="20"/>
      <c r="J8" s="125"/>
      <c r="K8" s="209" t="s">
        <v>29</v>
      </c>
      <c r="L8" s="209"/>
      <c r="M8" s="209"/>
      <c r="N8" s="210"/>
      <c r="O8" s="101">
        <f t="shared" ref="O8:O24" si="0">_xlfn.IFS(K8="None",0)</f>
        <v>0</v>
      </c>
      <c r="P8" s="10">
        <f>VLOOKUP(K8,DoNotDelete!A$4:C$22,3,FALSE)*O8</f>
        <v>0</v>
      </c>
      <c r="Q8" s="10">
        <f>IF($F$12=DoNotDelete!$F$4,$P8*DoNotDelete!G$4,IF($F$12=DoNotDelete!$F$5,$P8*DoNotDelete!G$5,IF($F$12=DoNotDelete!$F$6,$P8*DoNotDelete!G$6,0)))</f>
        <v>0</v>
      </c>
      <c r="R8" s="10">
        <f>IF($F$12=DoNotDelete!$F$4,$P8*DoNotDelete!H$4,IF($F$12=DoNotDelete!$F$5,$P8*DoNotDelete!H$5,IF($F$12=DoNotDelete!$F$6,$P8*DoNotDelete!H$6,0)))</f>
        <v>0</v>
      </c>
      <c r="S8" s="141"/>
      <c r="T8" s="199"/>
      <c r="U8" s="199"/>
      <c r="V8" s="199"/>
      <c r="W8" s="199"/>
      <c r="X8" s="200"/>
      <c r="Y8" s="34"/>
      <c r="Z8" s="34"/>
      <c r="AA8" s="34"/>
      <c r="AB8" s="34"/>
      <c r="AC8" s="34"/>
      <c r="AD8" s="34"/>
    </row>
    <row r="9" spans="1:30" x14ac:dyDescent="0.3">
      <c r="A9" s="8"/>
      <c r="B9" s="180" t="s">
        <v>30</v>
      </c>
      <c r="C9" s="204"/>
      <c r="D9" s="204"/>
      <c r="E9" s="204"/>
      <c r="F9" s="204"/>
      <c r="G9" s="10">
        <v>0</v>
      </c>
      <c r="H9" s="20"/>
      <c r="I9" s="20"/>
      <c r="J9" s="125"/>
      <c r="K9" s="209" t="s">
        <v>29</v>
      </c>
      <c r="L9" s="209"/>
      <c r="M9" s="209"/>
      <c r="N9" s="210"/>
      <c r="O9" s="101">
        <f t="shared" si="0"/>
        <v>0</v>
      </c>
      <c r="P9" s="10">
        <f>VLOOKUP(K9,DoNotDelete!A$4:C$22,3,FALSE)*O9</f>
        <v>0</v>
      </c>
      <c r="Q9" s="10">
        <f>IF($F$12=DoNotDelete!$F$4,$P9*DoNotDelete!G$4,IF($F$12=DoNotDelete!$F$5,$P9*DoNotDelete!G$5,IF($F$12=DoNotDelete!$F$6,$P9*DoNotDelete!G$6,0)))</f>
        <v>0</v>
      </c>
      <c r="R9" s="10">
        <f>IF($F$12=DoNotDelete!$F$4,$P9*DoNotDelete!H$4,IF($F$12=DoNotDelete!$F$5,$P9*DoNotDelete!H$5,IF($F$12=DoNotDelete!$F$6,$P9*DoNotDelete!H$6,0)))</f>
        <v>0</v>
      </c>
      <c r="S9" s="141"/>
      <c r="T9" s="181" t="s">
        <v>84</v>
      </c>
      <c r="U9" s="181"/>
      <c r="V9" s="181"/>
      <c r="W9" s="181"/>
      <c r="X9" s="182"/>
      <c r="Y9" s="34"/>
      <c r="Z9" s="34"/>
      <c r="AA9" s="34"/>
      <c r="AB9" s="34"/>
      <c r="AC9" s="34"/>
      <c r="AD9" s="34"/>
    </row>
    <row r="10" spans="1:30" x14ac:dyDescent="0.3">
      <c r="A10" s="8"/>
      <c r="B10" s="195" t="s">
        <v>201</v>
      </c>
      <c r="C10" s="196"/>
      <c r="D10" s="196"/>
      <c r="E10" s="196"/>
      <c r="F10" s="196"/>
      <c r="G10" s="196"/>
      <c r="H10" s="196"/>
      <c r="I10" s="54"/>
      <c r="J10" s="126"/>
      <c r="K10" s="209" t="s">
        <v>29</v>
      </c>
      <c r="L10" s="209"/>
      <c r="M10" s="209"/>
      <c r="N10" s="210"/>
      <c r="O10" s="101">
        <f t="shared" si="0"/>
        <v>0</v>
      </c>
      <c r="P10" s="10">
        <f>VLOOKUP(K10,DoNotDelete!A$4:C$22,3,FALSE)*O10</f>
        <v>0</v>
      </c>
      <c r="Q10" s="10">
        <f>IF($F$12=DoNotDelete!$F$4,$P10*DoNotDelete!G$4,IF($F$12=DoNotDelete!$F$5,$P10*DoNotDelete!G$5,IF($F$12=DoNotDelete!$F$6,$P10*DoNotDelete!G$6,0)))</f>
        <v>0</v>
      </c>
      <c r="R10" s="10">
        <f>IF($F$12=DoNotDelete!$F$4,$P10*DoNotDelete!H$4,IF($F$12=DoNotDelete!$F$5,$P10*DoNotDelete!H$5,IF($F$12=DoNotDelete!$F$6,$P10*DoNotDelete!H$6,0)))</f>
        <v>0</v>
      </c>
      <c r="S10" s="141"/>
      <c r="T10" s="183"/>
      <c r="U10" s="183"/>
      <c r="V10" s="183"/>
      <c r="W10" s="183"/>
      <c r="X10" s="184"/>
      <c r="Y10" s="12"/>
      <c r="Z10" s="12"/>
      <c r="AA10" s="12"/>
      <c r="AB10" s="12"/>
      <c r="AC10" s="12"/>
      <c r="AD10" s="34"/>
    </row>
    <row r="11" spans="1:30" x14ac:dyDescent="0.3">
      <c r="A11" s="8"/>
      <c r="B11" s="18"/>
      <c r="C11" s="20"/>
      <c r="D11" s="20"/>
      <c r="E11" s="20"/>
      <c r="F11" s="20"/>
      <c r="G11" s="20"/>
      <c r="H11" s="20"/>
      <c r="I11" s="20"/>
      <c r="J11" s="125"/>
      <c r="K11" s="209" t="s">
        <v>29</v>
      </c>
      <c r="L11" s="209"/>
      <c r="M11" s="209"/>
      <c r="N11" s="210"/>
      <c r="O11" s="101">
        <f t="shared" si="0"/>
        <v>0</v>
      </c>
      <c r="P11" s="10">
        <f>VLOOKUP(K11,DoNotDelete!A$4:C$22,3,FALSE)*O11</f>
        <v>0</v>
      </c>
      <c r="Q11" s="10">
        <f>IF($F$12=DoNotDelete!$F$4,$P11*DoNotDelete!G$4,IF($F$12=DoNotDelete!$F$5,$P11*DoNotDelete!G$5,IF($F$12=DoNotDelete!$F$6,$P11*DoNotDelete!G$6,0)))</f>
        <v>0</v>
      </c>
      <c r="R11" s="10">
        <f>IF($F$12=DoNotDelete!$F$4,$P11*DoNotDelete!H$4,IF($F$12=DoNotDelete!$F$5,$P11*DoNotDelete!H$5,IF($F$12=DoNotDelete!$F$6,$P11*DoNotDelete!H$6,0)))</f>
        <v>0</v>
      </c>
      <c r="S11" s="141"/>
      <c r="T11" s="197" t="s">
        <v>85</v>
      </c>
      <c r="U11" s="197"/>
      <c r="V11" s="197"/>
      <c r="W11" s="197"/>
      <c r="X11" s="198"/>
      <c r="Y11" s="8"/>
      <c r="Z11" s="8"/>
      <c r="AA11" s="8"/>
      <c r="AB11" s="8"/>
      <c r="AC11" s="8"/>
      <c r="AD11" s="34"/>
    </row>
    <row r="12" spans="1:30" x14ac:dyDescent="0.3">
      <c r="A12" s="8"/>
      <c r="B12" s="170" t="s">
        <v>31</v>
      </c>
      <c r="C12" s="171"/>
      <c r="D12" s="171"/>
      <c r="E12" s="171"/>
      <c r="F12" s="217"/>
      <c r="G12" s="209"/>
      <c r="H12" s="210"/>
      <c r="I12" s="120"/>
      <c r="J12" s="127"/>
      <c r="K12" s="209" t="s">
        <v>29</v>
      </c>
      <c r="L12" s="209"/>
      <c r="M12" s="209"/>
      <c r="N12" s="210"/>
      <c r="O12" s="101">
        <f t="shared" si="0"/>
        <v>0</v>
      </c>
      <c r="P12" s="10">
        <f>VLOOKUP(K12,DoNotDelete!A$4:C$22,3,FALSE)*O12</f>
        <v>0</v>
      </c>
      <c r="Q12" s="10">
        <f>IF($F$12=DoNotDelete!$F$4,$P12*DoNotDelete!G$4,IF($F$12=DoNotDelete!$F$5,$P12*DoNotDelete!G$5,IF($F$12=DoNotDelete!$F$6,$P12*DoNotDelete!G$6,0)))</f>
        <v>0</v>
      </c>
      <c r="R12" s="10">
        <f>IF($F$12=DoNotDelete!$F$4,$P12*DoNotDelete!H$4,IF($F$12=DoNotDelete!$F$5,$P12*DoNotDelete!H$5,IF($F$12=DoNotDelete!$F$6,$P12*DoNotDelete!H$6,0)))</f>
        <v>0</v>
      </c>
      <c r="S12" s="141"/>
      <c r="T12" s="199"/>
      <c r="U12" s="199"/>
      <c r="V12" s="199"/>
      <c r="W12" s="199"/>
      <c r="X12" s="200"/>
      <c r="Y12" s="12"/>
      <c r="Z12" s="12"/>
      <c r="AA12" s="12"/>
      <c r="AB12" s="12"/>
      <c r="AC12" s="8"/>
      <c r="AD12" s="34"/>
    </row>
    <row r="13" spans="1:30" x14ac:dyDescent="0.3">
      <c r="A13" s="8"/>
      <c r="B13" s="18"/>
      <c r="C13" s="20"/>
      <c r="D13" s="20"/>
      <c r="E13" s="20"/>
      <c r="F13" s="20"/>
      <c r="G13" s="20"/>
      <c r="H13" s="20"/>
      <c r="I13" s="20"/>
      <c r="J13" s="125"/>
      <c r="K13" s="209" t="s">
        <v>29</v>
      </c>
      <c r="L13" s="209"/>
      <c r="M13" s="209"/>
      <c r="N13" s="210"/>
      <c r="O13" s="101">
        <f t="shared" si="0"/>
        <v>0</v>
      </c>
      <c r="P13" s="10">
        <f>VLOOKUP(K13,DoNotDelete!A$4:C$22,3,FALSE)*O13</f>
        <v>0</v>
      </c>
      <c r="Q13" s="10">
        <f>IF($F$12=DoNotDelete!$F$4,$P13*DoNotDelete!G$4,IF($F$12=DoNotDelete!$F$5,$P13*DoNotDelete!G$5,IF($F$12=DoNotDelete!$F$6,$P13*DoNotDelete!G$6,0)))</f>
        <v>0</v>
      </c>
      <c r="R13" s="10">
        <f>IF($F$12=DoNotDelete!$F$4,$P13*DoNotDelete!H$4,IF($F$12=DoNotDelete!$F$5,$P13*DoNotDelete!H$5,IF($F$12=DoNotDelete!$F$6,$P13*DoNotDelete!H$6,0)))</f>
        <v>0</v>
      </c>
      <c r="S13" s="141"/>
      <c r="T13" s="181" t="s">
        <v>86</v>
      </c>
      <c r="U13" s="181"/>
      <c r="V13" s="181"/>
      <c r="W13" s="181"/>
      <c r="X13" s="182"/>
      <c r="Y13" s="8"/>
      <c r="Z13" s="8"/>
      <c r="AA13" s="8"/>
      <c r="AB13" s="8"/>
      <c r="AC13" s="8"/>
      <c r="AD13" s="34"/>
    </row>
    <row r="14" spans="1:30" x14ac:dyDescent="0.3">
      <c r="A14" s="8"/>
      <c r="B14" s="180" t="s">
        <v>35</v>
      </c>
      <c r="C14" s="165"/>
      <c r="D14" s="165"/>
      <c r="E14" s="165"/>
      <c r="F14" s="165"/>
      <c r="G14" s="10">
        <v>0</v>
      </c>
      <c r="H14" s="20"/>
      <c r="I14" s="20"/>
      <c r="J14" s="125"/>
      <c r="K14" s="209" t="s">
        <v>29</v>
      </c>
      <c r="L14" s="209"/>
      <c r="M14" s="209"/>
      <c r="N14" s="210"/>
      <c r="O14" s="101">
        <f t="shared" si="0"/>
        <v>0</v>
      </c>
      <c r="P14" s="10">
        <f>VLOOKUP(K14,DoNotDelete!A$4:C$22,3,FALSE)*O14</f>
        <v>0</v>
      </c>
      <c r="Q14" s="10">
        <f>IF($F$12=DoNotDelete!$F$4,$P14*DoNotDelete!G$4,IF($F$12=DoNotDelete!$F$5,$P14*DoNotDelete!G$5,IF($F$12=DoNotDelete!$F$6,$P14*DoNotDelete!G$6,0)))</f>
        <v>0</v>
      </c>
      <c r="R14" s="10">
        <f>IF($F$12=DoNotDelete!$F$4,$P14*DoNotDelete!H$4,IF($F$12=DoNotDelete!$F$5,$P14*DoNotDelete!H$5,IF($F$12=DoNotDelete!$F$6,$P14*DoNotDelete!H$6,0)))</f>
        <v>0</v>
      </c>
      <c r="S14" s="141"/>
      <c r="T14" s="183"/>
      <c r="U14" s="183"/>
      <c r="V14" s="183"/>
      <c r="W14" s="183"/>
      <c r="X14" s="184"/>
      <c r="Y14" s="12"/>
      <c r="Z14" s="12"/>
      <c r="AA14" s="12"/>
      <c r="AB14" s="12"/>
      <c r="AC14" s="8"/>
      <c r="AD14" s="34"/>
    </row>
    <row r="15" spans="1:30" x14ac:dyDescent="0.3">
      <c r="A15" s="8"/>
      <c r="B15" s="195" t="s">
        <v>200</v>
      </c>
      <c r="C15" s="196"/>
      <c r="D15" s="196"/>
      <c r="E15" s="196"/>
      <c r="F15" s="196"/>
      <c r="G15" s="196"/>
      <c r="H15" s="196"/>
      <c r="I15" s="54"/>
      <c r="J15" s="126"/>
      <c r="K15" s="209" t="s">
        <v>29</v>
      </c>
      <c r="L15" s="209"/>
      <c r="M15" s="209"/>
      <c r="N15" s="210"/>
      <c r="O15" s="101">
        <f t="shared" si="0"/>
        <v>0</v>
      </c>
      <c r="P15" s="10">
        <f>VLOOKUP(K15,DoNotDelete!A$4:C$22,3,FALSE)*O15</f>
        <v>0</v>
      </c>
      <c r="Q15" s="10">
        <f>IF($F$12=DoNotDelete!$F$4,$P15*DoNotDelete!G$4,IF($F$12=DoNotDelete!$F$5,$P15*DoNotDelete!G$5,IF($F$12=DoNotDelete!$F$6,$P15*DoNotDelete!G$6,0)))</f>
        <v>0</v>
      </c>
      <c r="R15" s="10">
        <f>IF($F$12=DoNotDelete!$F$4,$P15*DoNotDelete!H$4,IF($F$12=DoNotDelete!$F$5,$P15*DoNotDelete!H$5,IF($F$12=DoNotDelete!$F$6,$P15*DoNotDelete!H$6,0)))</f>
        <v>0</v>
      </c>
      <c r="S15" s="141"/>
      <c r="T15" s="197" t="s">
        <v>64</v>
      </c>
      <c r="U15" s="197"/>
      <c r="V15" s="197"/>
      <c r="W15" s="197"/>
      <c r="X15" s="198"/>
      <c r="Y15" s="8"/>
      <c r="Z15" s="8"/>
      <c r="AA15" s="8"/>
      <c r="AB15" s="8"/>
      <c r="AC15" s="8"/>
      <c r="AD15" s="34"/>
    </row>
    <row r="16" spans="1:30" x14ac:dyDescent="0.3">
      <c r="A16" s="8"/>
      <c r="B16" s="18"/>
      <c r="C16" s="20"/>
      <c r="D16" s="20"/>
      <c r="E16" s="20"/>
      <c r="F16" s="20"/>
      <c r="G16" s="20"/>
      <c r="H16" s="20"/>
      <c r="I16" s="20"/>
      <c r="J16" s="125"/>
      <c r="K16" s="209" t="s">
        <v>29</v>
      </c>
      <c r="L16" s="209"/>
      <c r="M16" s="209"/>
      <c r="N16" s="210"/>
      <c r="O16" s="101">
        <f t="shared" si="0"/>
        <v>0</v>
      </c>
      <c r="P16" s="10">
        <f>VLOOKUP(K16,DoNotDelete!A$4:C$22,3,FALSE)*O16</f>
        <v>0</v>
      </c>
      <c r="Q16" s="10">
        <f>IF($F$12=DoNotDelete!$F$4,$P16*DoNotDelete!G$4,IF($F$12=DoNotDelete!$F$5,$P16*DoNotDelete!G$5,IF($F$12=DoNotDelete!$F$6,$P16*DoNotDelete!G$6,0)))</f>
        <v>0</v>
      </c>
      <c r="R16" s="10">
        <f>IF($F$12=DoNotDelete!$F$4,$P16*DoNotDelete!H$4,IF($F$12=DoNotDelete!$F$5,$P16*DoNotDelete!H$5,IF($F$12=DoNotDelete!$F$6,$P16*DoNotDelete!H$6,0)))</f>
        <v>0</v>
      </c>
      <c r="S16" s="141"/>
      <c r="T16" s="199"/>
      <c r="U16" s="199"/>
      <c r="V16" s="199"/>
      <c r="W16" s="199"/>
      <c r="X16" s="200"/>
      <c r="Y16" s="15"/>
      <c r="Z16" s="15"/>
      <c r="AA16" s="15"/>
      <c r="AB16" s="15"/>
      <c r="AC16" s="11"/>
      <c r="AD16" s="34"/>
    </row>
    <row r="17" spans="1:30" x14ac:dyDescent="0.3">
      <c r="A17" s="8"/>
      <c r="B17" s="170" t="s">
        <v>36</v>
      </c>
      <c r="C17" s="171"/>
      <c r="D17" s="171"/>
      <c r="E17" s="171"/>
      <c r="F17" s="14">
        <f>IF(G9=0,Q26,_xlfn.IFS(F12=DoNotDelete!F4,G9*DoNotDelete!G4,F12=DoNotDelete!F5,G9*DoNotDelete!G5,F12=DoNotDelete!F6,G9*DoNotDelete!G6))</f>
        <v>0</v>
      </c>
      <c r="G17" s="25" t="s">
        <v>37</v>
      </c>
      <c r="H17" s="135">
        <f>IF(G9=0,R26,_xlfn.IFS(F12=DoNotDelete!F4,G9*DoNotDelete!H4,F12=DoNotDelete!F5,G9*DoNotDelete!H5,F12=DoNotDelete!F6,G9*DoNotDelete!H6))</f>
        <v>0</v>
      </c>
      <c r="I17" s="138"/>
      <c r="J17" s="131"/>
      <c r="K17" s="209" t="s">
        <v>29</v>
      </c>
      <c r="L17" s="209"/>
      <c r="M17" s="209"/>
      <c r="N17" s="210"/>
      <c r="O17" s="101">
        <f t="shared" si="0"/>
        <v>0</v>
      </c>
      <c r="P17" s="10">
        <f>VLOOKUP(K17,DoNotDelete!A$4:C$22,3,FALSE)*O17</f>
        <v>0</v>
      </c>
      <c r="Q17" s="10">
        <f>IF($F$12=DoNotDelete!$F$4,$P17*DoNotDelete!G$4,IF($F$12=DoNotDelete!$F$5,$P17*DoNotDelete!G$5,IF($F$12=DoNotDelete!$F$6,$P17*DoNotDelete!G$6,0)))</f>
        <v>0</v>
      </c>
      <c r="R17" s="10">
        <f>IF($F$12=DoNotDelete!$F$4,$P17*DoNotDelete!H$4,IF($F$12=DoNotDelete!$F$5,$P17*DoNotDelete!H$5,IF($F$12=DoNotDelete!$F$6,$P17*DoNotDelete!H$6,0)))</f>
        <v>0</v>
      </c>
      <c r="S17" s="141"/>
      <c r="T17" s="181" t="s">
        <v>65</v>
      </c>
      <c r="U17" s="181"/>
      <c r="V17" s="181"/>
      <c r="W17" s="181"/>
      <c r="X17" s="182"/>
      <c r="Y17" s="36"/>
      <c r="Z17" s="36"/>
      <c r="AA17" s="36"/>
      <c r="AB17" s="36"/>
      <c r="AC17" s="8"/>
      <c r="AD17" s="34"/>
    </row>
    <row r="18" spans="1:30" x14ac:dyDescent="0.3">
      <c r="A18" s="8"/>
      <c r="B18" s="26"/>
      <c r="C18" s="27"/>
      <c r="D18" s="27"/>
      <c r="E18" s="27"/>
      <c r="F18" s="27"/>
      <c r="G18" s="27"/>
      <c r="H18" s="27"/>
      <c r="I18" s="140"/>
      <c r="J18" s="125"/>
      <c r="K18" s="209" t="s">
        <v>29</v>
      </c>
      <c r="L18" s="209"/>
      <c r="M18" s="209"/>
      <c r="N18" s="210"/>
      <c r="O18" s="101">
        <f t="shared" si="0"/>
        <v>0</v>
      </c>
      <c r="P18" s="10">
        <f>VLOOKUP(K18,DoNotDelete!A$4:C$22,3,FALSE)*O18</f>
        <v>0</v>
      </c>
      <c r="Q18" s="10">
        <f>IF($F$12=DoNotDelete!$F$4,$P18*DoNotDelete!G$4,IF($F$12=DoNotDelete!$F$5,$P18*DoNotDelete!G$5,IF($F$12=DoNotDelete!$F$6,$P18*DoNotDelete!G$6,0)))</f>
        <v>0</v>
      </c>
      <c r="R18" s="10">
        <f>IF($F$12=DoNotDelete!$F$4,$P18*DoNotDelete!H$4,IF($F$12=DoNotDelete!$F$5,$P18*DoNotDelete!H$5,IF($F$12=DoNotDelete!$F$6,$P18*DoNotDelete!H$6,0)))</f>
        <v>0</v>
      </c>
      <c r="S18" s="141"/>
      <c r="T18" s="183"/>
      <c r="U18" s="183"/>
      <c r="V18" s="183"/>
      <c r="W18" s="183"/>
      <c r="X18" s="184"/>
      <c r="Y18" s="34"/>
      <c r="Z18" s="34"/>
      <c r="AA18" s="34"/>
      <c r="AB18" s="34"/>
      <c r="AC18" s="34"/>
      <c r="AD18" s="34"/>
    </row>
    <row r="19" spans="1:30" x14ac:dyDescent="0.3">
      <c r="A19" s="8"/>
      <c r="B19" s="193" t="s">
        <v>44</v>
      </c>
      <c r="C19" s="212"/>
      <c r="D19" s="212"/>
      <c r="E19" s="212"/>
      <c r="F19" s="212"/>
      <c r="G19" s="212"/>
      <c r="H19" s="212"/>
      <c r="I19" s="134"/>
      <c r="J19" s="132"/>
      <c r="K19" s="209" t="s">
        <v>29</v>
      </c>
      <c r="L19" s="209"/>
      <c r="M19" s="209"/>
      <c r="N19" s="210"/>
      <c r="O19" s="101">
        <f t="shared" si="0"/>
        <v>0</v>
      </c>
      <c r="P19" s="10">
        <f>VLOOKUP(K19,DoNotDelete!A$4:C$22,3,FALSE)*O19</f>
        <v>0</v>
      </c>
      <c r="Q19" s="10">
        <f>IF($F$12=DoNotDelete!$F$4,$P19*DoNotDelete!G$4,IF($F$12=DoNotDelete!$F$5,$P19*DoNotDelete!G$5,IF($F$12=DoNotDelete!$F$6,$P19*DoNotDelete!G$6,0)))</f>
        <v>0</v>
      </c>
      <c r="R19" s="10">
        <f>IF($F$12=DoNotDelete!$F$4,$P19*DoNotDelete!H$4,IF($F$12=DoNotDelete!$F$5,$P19*DoNotDelete!H$5,IF($F$12=DoNotDelete!$F$6,$P19*DoNotDelete!H$6,0)))</f>
        <v>0</v>
      </c>
      <c r="S19" s="141"/>
      <c r="T19" s="197" t="s">
        <v>66</v>
      </c>
      <c r="U19" s="197"/>
      <c r="V19" s="197"/>
      <c r="W19" s="197"/>
      <c r="X19" s="198"/>
      <c r="Y19" s="34"/>
      <c r="Z19" s="34"/>
      <c r="AA19" s="34"/>
      <c r="AB19" s="34"/>
      <c r="AC19" s="34"/>
      <c r="AD19" s="34"/>
    </row>
    <row r="20" spans="1:30" x14ac:dyDescent="0.3">
      <c r="A20" s="8"/>
      <c r="B20" s="18"/>
      <c r="C20" s="20"/>
      <c r="D20" s="20"/>
      <c r="E20" s="20"/>
      <c r="F20" s="20"/>
      <c r="G20" s="20"/>
      <c r="H20" s="20"/>
      <c r="I20" s="20"/>
      <c r="J20" s="125"/>
      <c r="K20" s="209" t="s">
        <v>29</v>
      </c>
      <c r="L20" s="209"/>
      <c r="M20" s="209"/>
      <c r="N20" s="210"/>
      <c r="O20" s="101">
        <f t="shared" si="0"/>
        <v>0</v>
      </c>
      <c r="P20" s="10">
        <f>VLOOKUP(K20,DoNotDelete!A$4:C$22,3,FALSE)*O20</f>
        <v>0</v>
      </c>
      <c r="Q20" s="10">
        <f>IF($F$12=DoNotDelete!$F$4,$P20*DoNotDelete!G$4,IF($F$12=DoNotDelete!$F$5,$P20*DoNotDelete!G$5,IF($F$12=DoNotDelete!$F$6,$P20*DoNotDelete!G$6,0)))</f>
        <v>0</v>
      </c>
      <c r="R20" s="10">
        <f>IF($F$12=DoNotDelete!$F$4,$P20*DoNotDelete!H$4,IF($F$12=DoNotDelete!$F$5,$P20*DoNotDelete!H$5,IF($F$12=DoNotDelete!$F$6,$P20*DoNotDelete!H$6,0)))</f>
        <v>0</v>
      </c>
      <c r="S20" s="141"/>
      <c r="T20" s="199"/>
      <c r="U20" s="199"/>
      <c r="V20" s="199"/>
      <c r="W20" s="199"/>
      <c r="X20" s="200"/>
      <c r="Y20" s="34"/>
      <c r="Z20" s="34"/>
      <c r="AA20" s="34"/>
      <c r="AB20" s="34"/>
      <c r="AC20" s="34"/>
      <c r="AD20" s="34"/>
    </row>
    <row r="21" spans="1:30" x14ac:dyDescent="0.3">
      <c r="A21" s="8"/>
      <c r="B21" s="180" t="s">
        <v>78</v>
      </c>
      <c r="C21" s="165"/>
      <c r="D21" s="175"/>
      <c r="E21" s="101"/>
      <c r="F21" s="165" t="s">
        <v>45</v>
      </c>
      <c r="G21" s="165"/>
      <c r="H21" s="101"/>
      <c r="I21" s="120"/>
      <c r="J21" s="127"/>
      <c r="K21" s="209" t="s">
        <v>29</v>
      </c>
      <c r="L21" s="209"/>
      <c r="M21" s="209"/>
      <c r="N21" s="210"/>
      <c r="O21" s="101">
        <f t="shared" si="0"/>
        <v>0</v>
      </c>
      <c r="P21" s="10">
        <f>VLOOKUP(K21,DoNotDelete!A$4:C$22,3,FALSE)*O21</f>
        <v>0</v>
      </c>
      <c r="Q21" s="10">
        <f>IF($F$12=DoNotDelete!$F$4,$P21*DoNotDelete!G$4,IF($F$12=DoNotDelete!$F$5,$P21*DoNotDelete!G$5,IF($F$12=DoNotDelete!$F$6,$P21*DoNotDelete!G$6,0)))</f>
        <v>0</v>
      </c>
      <c r="R21" s="10">
        <f>IF($F$12=DoNotDelete!$F$4,$P21*DoNotDelete!H$4,IF($F$12=DoNotDelete!$F$5,$P21*DoNotDelete!H$5,IF($F$12=DoNotDelete!$F$6,$P21*DoNotDelete!H$6,0)))</f>
        <v>0</v>
      </c>
      <c r="S21" s="141"/>
      <c r="T21" s="181" t="s">
        <v>71</v>
      </c>
      <c r="U21" s="181"/>
      <c r="V21" s="181"/>
      <c r="W21" s="181"/>
      <c r="X21" s="182"/>
      <c r="Y21" s="34"/>
      <c r="Z21" s="34"/>
      <c r="AA21" s="34"/>
      <c r="AB21" s="34"/>
      <c r="AC21" s="34"/>
      <c r="AD21" s="34"/>
    </row>
    <row r="22" spans="1:30" x14ac:dyDescent="0.3">
      <c r="A22" s="8"/>
      <c r="B22" s="18"/>
      <c r="C22" s="20"/>
      <c r="D22" s="20"/>
      <c r="E22" s="20"/>
      <c r="F22" s="20"/>
      <c r="G22" s="20"/>
      <c r="H22" s="20"/>
      <c r="I22" s="20"/>
      <c r="J22" s="125"/>
      <c r="K22" s="209" t="s">
        <v>29</v>
      </c>
      <c r="L22" s="209"/>
      <c r="M22" s="209"/>
      <c r="N22" s="210"/>
      <c r="O22" s="101">
        <f t="shared" si="0"/>
        <v>0</v>
      </c>
      <c r="P22" s="10">
        <f>VLOOKUP(K22,DoNotDelete!A$4:C$22,3,FALSE)*O22</f>
        <v>0</v>
      </c>
      <c r="Q22" s="10">
        <f>IF($F$12=DoNotDelete!$F$4,$P22*DoNotDelete!G$4,IF($F$12=DoNotDelete!$F$5,$P22*DoNotDelete!G$5,IF($F$12=DoNotDelete!$F$6,$P22*DoNotDelete!G$6,0)))</f>
        <v>0</v>
      </c>
      <c r="R22" s="10">
        <f>IF($F$12=DoNotDelete!$F$4,$P22*DoNotDelete!H$4,IF($F$12=DoNotDelete!$F$5,$P22*DoNotDelete!H$5,IF($F$12=DoNotDelete!$F$6,$P22*DoNotDelete!H$6,0)))</f>
        <v>0</v>
      </c>
      <c r="S22" s="141"/>
      <c r="T22" s="183"/>
      <c r="U22" s="183"/>
      <c r="V22" s="183"/>
      <c r="W22" s="183"/>
      <c r="X22" s="184"/>
      <c r="Y22" s="34"/>
      <c r="Z22" s="34"/>
      <c r="AA22" s="34"/>
      <c r="AB22" s="34"/>
      <c r="AC22" s="34"/>
      <c r="AD22" s="34"/>
    </row>
    <row r="23" spans="1:30" x14ac:dyDescent="0.3">
      <c r="A23" s="8"/>
      <c r="B23" s="170" t="s">
        <v>83</v>
      </c>
      <c r="C23" s="171"/>
      <c r="D23" s="211"/>
      <c r="E23" s="159" t="str">
        <f>IF(H25="","",((E21+E25)*60*H21)/H25)</f>
        <v/>
      </c>
      <c r="F23" s="165" t="s">
        <v>80</v>
      </c>
      <c r="G23" s="165"/>
      <c r="H23" s="159" t="str">
        <f>IF(H25="","",H25/((E21+E25)*G5))</f>
        <v/>
      </c>
      <c r="I23" s="120"/>
      <c r="J23" s="127"/>
      <c r="K23" s="209" t="s">
        <v>29</v>
      </c>
      <c r="L23" s="209"/>
      <c r="M23" s="209"/>
      <c r="N23" s="210"/>
      <c r="O23" s="101">
        <f t="shared" si="0"/>
        <v>0</v>
      </c>
      <c r="P23" s="10">
        <f>VLOOKUP(K23,DoNotDelete!A$4:C$22,3,FALSE)*O23</f>
        <v>0</v>
      </c>
      <c r="Q23" s="10">
        <f>IF($F$12=DoNotDelete!$F$4,$P23*DoNotDelete!G$4,IF($F$12=DoNotDelete!$F$5,$P23*DoNotDelete!G$5,IF($F$12=DoNotDelete!$F$6,$P23*DoNotDelete!G$6,0)))</f>
        <v>0</v>
      </c>
      <c r="R23" s="10">
        <f>IF($F$12=DoNotDelete!$F$4,$P23*DoNotDelete!H$4,IF($F$12=DoNotDelete!$F$5,$P23*DoNotDelete!H$5,IF($F$12=DoNotDelete!$F$6,$P23*DoNotDelete!H$6,0)))</f>
        <v>0</v>
      </c>
      <c r="S23" s="141"/>
      <c r="T23" s="197" t="s">
        <v>68</v>
      </c>
      <c r="U23" s="197"/>
      <c r="V23" s="197"/>
      <c r="W23" s="197"/>
      <c r="X23" s="198"/>
      <c r="Y23" s="34"/>
      <c r="Z23" s="34"/>
      <c r="AA23" s="34"/>
      <c r="AB23" s="34"/>
      <c r="AC23" s="34"/>
      <c r="AD23" s="34"/>
    </row>
    <row r="24" spans="1:30" x14ac:dyDescent="0.3">
      <c r="A24" s="8"/>
      <c r="B24" s="18"/>
      <c r="C24" s="20"/>
      <c r="D24" s="20"/>
      <c r="E24" s="20"/>
      <c r="F24" s="20"/>
      <c r="G24" s="42" t="s">
        <v>99</v>
      </c>
      <c r="H24" s="20"/>
      <c r="I24" s="20"/>
      <c r="J24" s="125"/>
      <c r="K24" s="209" t="s">
        <v>29</v>
      </c>
      <c r="L24" s="209"/>
      <c r="M24" s="209"/>
      <c r="N24" s="210"/>
      <c r="O24" s="101">
        <f t="shared" si="0"/>
        <v>0</v>
      </c>
      <c r="P24" s="10">
        <f>VLOOKUP(K24,DoNotDelete!A$4:C$22,3,FALSE)*O24</f>
        <v>0</v>
      </c>
      <c r="Q24" s="10">
        <f>IF($F$12=DoNotDelete!$F$4,$P24*DoNotDelete!G$4,IF($F$12=DoNotDelete!$F$5,$P24*DoNotDelete!G$5,IF($F$12=DoNotDelete!$F$6,$P24*DoNotDelete!G$6,0)))</f>
        <v>0</v>
      </c>
      <c r="R24" s="10">
        <f>IF($F$12=DoNotDelete!$F$4,$P24*DoNotDelete!H$4,IF($F$12=DoNotDelete!$F$5,$P24*DoNotDelete!H$5,IF($F$12=DoNotDelete!$F$6,$P24*DoNotDelete!H$6,0)))</f>
        <v>0</v>
      </c>
      <c r="S24" s="141"/>
      <c r="T24" s="199"/>
      <c r="U24" s="199"/>
      <c r="V24" s="199"/>
      <c r="W24" s="199"/>
      <c r="X24" s="200"/>
      <c r="Y24" s="34"/>
      <c r="Z24" s="34"/>
      <c r="AA24" s="34"/>
      <c r="AB24" s="34"/>
      <c r="AC24" s="34"/>
      <c r="AD24" s="34"/>
    </row>
    <row r="25" spans="1:30" x14ac:dyDescent="0.3">
      <c r="A25" s="8"/>
      <c r="B25" s="180" t="s">
        <v>79</v>
      </c>
      <c r="C25" s="165"/>
      <c r="D25" s="165"/>
      <c r="E25" s="101"/>
      <c r="F25" s="20"/>
      <c r="G25" s="29" t="s">
        <v>81</v>
      </c>
      <c r="H25" s="101"/>
      <c r="I25" s="120"/>
      <c r="J25" s="127"/>
      <c r="K25" s="20"/>
      <c r="L25" s="20"/>
      <c r="M25" s="20"/>
      <c r="N25" s="20"/>
      <c r="O25" s="20"/>
      <c r="P25" s="24"/>
      <c r="Q25" s="24"/>
      <c r="R25" s="21"/>
      <c r="S25" s="141"/>
      <c r="T25" s="181" t="s">
        <v>67</v>
      </c>
      <c r="U25" s="181"/>
      <c r="V25" s="181"/>
      <c r="W25" s="181"/>
      <c r="X25" s="182"/>
      <c r="Y25" s="34"/>
      <c r="Z25" s="34"/>
      <c r="AA25" s="34"/>
      <c r="AB25" s="34"/>
      <c r="AC25" s="34"/>
      <c r="AD25" s="34"/>
    </row>
    <row r="26" spans="1:30" x14ac:dyDescent="0.3">
      <c r="A26" s="8"/>
      <c r="B26" s="18"/>
      <c r="C26" s="20"/>
      <c r="D26" s="20"/>
      <c r="E26" s="20"/>
      <c r="F26" s="20"/>
      <c r="G26" s="20"/>
      <c r="H26" s="20"/>
      <c r="I26" s="20"/>
      <c r="J26" s="125"/>
      <c r="K26" s="27"/>
      <c r="L26" s="27"/>
      <c r="M26" s="218" t="s">
        <v>97</v>
      </c>
      <c r="N26" s="218"/>
      <c r="O26" s="219"/>
      <c r="P26" s="10">
        <f>SUM(P7:P24)</f>
        <v>0</v>
      </c>
      <c r="Q26" s="10">
        <f>SUM(Q7:Q24)</f>
        <v>0</v>
      </c>
      <c r="R26" s="10">
        <f>SUM(R7:R24)</f>
        <v>0</v>
      </c>
      <c r="S26" s="37"/>
      <c r="T26" s="183"/>
      <c r="U26" s="183"/>
      <c r="V26" s="183"/>
      <c r="W26" s="183"/>
      <c r="X26" s="184"/>
      <c r="Y26" s="34"/>
      <c r="Z26" s="34"/>
      <c r="AA26" s="34"/>
      <c r="AB26" s="34"/>
      <c r="AC26" s="34"/>
      <c r="AD26" s="34"/>
    </row>
    <row r="27" spans="1:30" x14ac:dyDescent="0.3">
      <c r="A27" s="8"/>
      <c r="B27" s="170" t="s">
        <v>46</v>
      </c>
      <c r="C27" s="171"/>
      <c r="D27" s="171"/>
      <c r="E27" s="101">
        <f>IF(G9=0,SUM(O7:O24),"")</f>
        <v>0</v>
      </c>
      <c r="F27" s="20"/>
      <c r="G27" s="29" t="s">
        <v>202</v>
      </c>
      <c r="H27" s="101"/>
      <c r="I27" s="120"/>
      <c r="J27" s="127"/>
      <c r="K27" s="166" t="s">
        <v>59</v>
      </c>
      <c r="L27" s="166"/>
      <c r="M27" s="166"/>
      <c r="N27" s="166"/>
      <c r="O27" s="166"/>
      <c r="P27" s="166"/>
      <c r="Q27" s="166"/>
      <c r="R27" s="167"/>
      <c r="S27" s="142"/>
      <c r="T27" s="166" t="s">
        <v>139</v>
      </c>
      <c r="U27" s="166"/>
      <c r="V27" s="166"/>
      <c r="W27" s="166"/>
      <c r="X27" s="167"/>
      <c r="Y27" s="34"/>
      <c r="Z27" s="34"/>
      <c r="AA27" s="34"/>
      <c r="AB27" s="34"/>
      <c r="AC27" s="34"/>
      <c r="AD27" s="34"/>
    </row>
    <row r="28" spans="1:30" x14ac:dyDescent="0.3">
      <c r="A28" s="8"/>
      <c r="B28" s="18"/>
      <c r="C28" s="20"/>
      <c r="D28" s="20"/>
      <c r="E28" s="20"/>
      <c r="F28" s="20"/>
      <c r="G28" s="20"/>
      <c r="H28" s="20"/>
      <c r="I28" s="20"/>
      <c r="J28" s="125"/>
      <c r="K28" s="168"/>
      <c r="L28" s="168"/>
      <c r="M28" s="168"/>
      <c r="N28" s="168"/>
      <c r="O28" s="168"/>
      <c r="P28" s="168"/>
      <c r="Q28" s="168"/>
      <c r="R28" s="169"/>
      <c r="S28" s="143"/>
      <c r="T28" s="168"/>
      <c r="U28" s="168"/>
      <c r="V28" s="168"/>
      <c r="W28" s="168"/>
      <c r="X28" s="169"/>
      <c r="Y28" s="34"/>
      <c r="Z28" s="34"/>
      <c r="AA28" s="34"/>
      <c r="AB28" s="34"/>
      <c r="AC28" s="34"/>
      <c r="AD28" s="34"/>
    </row>
    <row r="29" spans="1:30" x14ac:dyDescent="0.3">
      <c r="A29" s="8"/>
      <c r="B29" s="180" t="s">
        <v>82</v>
      </c>
      <c r="C29" s="165"/>
      <c r="D29" s="165"/>
      <c r="E29" s="101"/>
      <c r="F29" s="165" t="s">
        <v>47</v>
      </c>
      <c r="G29" s="175"/>
      <c r="H29" s="102"/>
      <c r="I29" s="136"/>
      <c r="J29" s="128"/>
      <c r="K29" s="20"/>
      <c r="L29" s="20"/>
      <c r="M29" s="20"/>
      <c r="N29" s="20"/>
      <c r="O29" s="20"/>
      <c r="P29" s="20"/>
      <c r="Q29" s="20"/>
      <c r="R29" s="21"/>
      <c r="S29" s="141"/>
      <c r="T29" s="20"/>
      <c r="U29" s="20"/>
      <c r="V29" s="20"/>
      <c r="W29" s="20"/>
      <c r="X29" s="21"/>
      <c r="Y29" s="34"/>
      <c r="Z29" s="34"/>
      <c r="AA29" s="34"/>
      <c r="AB29" s="34"/>
      <c r="AC29" s="34"/>
      <c r="AD29" s="34"/>
    </row>
    <row r="30" spans="1:30" x14ac:dyDescent="0.3">
      <c r="A30" s="8"/>
      <c r="B30" s="26"/>
      <c r="C30" s="27"/>
      <c r="D30" s="27"/>
      <c r="E30" s="27"/>
      <c r="F30" s="27"/>
      <c r="G30" s="27"/>
      <c r="H30" s="27"/>
      <c r="I30" s="20"/>
      <c r="J30" s="125"/>
      <c r="K30" s="165" t="s">
        <v>55</v>
      </c>
      <c r="L30" s="165"/>
      <c r="M30" s="165"/>
      <c r="N30" s="175"/>
      <c r="O30" s="102"/>
      <c r="P30" s="180" t="s">
        <v>58</v>
      </c>
      <c r="Q30" s="165"/>
      <c r="R30" s="102"/>
      <c r="S30" s="144"/>
      <c r="T30" s="170" t="s">
        <v>88</v>
      </c>
      <c r="U30" s="171"/>
      <c r="V30" s="171"/>
      <c r="W30" s="211"/>
      <c r="X30" s="101" t="s">
        <v>29</v>
      </c>
      <c r="Y30" s="34"/>
      <c r="Z30" s="34"/>
      <c r="AA30" s="34"/>
      <c r="AB30" s="34"/>
      <c r="AC30" s="34"/>
      <c r="AD30" s="34"/>
    </row>
    <row r="31" spans="1:30" x14ac:dyDescent="0.3">
      <c r="A31" s="8"/>
      <c r="B31" s="220" t="s">
        <v>48</v>
      </c>
      <c r="C31" s="221"/>
      <c r="D31" s="221"/>
      <c r="E31" s="221"/>
      <c r="F31" s="221"/>
      <c r="G31" s="221"/>
      <c r="H31" s="221"/>
      <c r="I31" s="137"/>
      <c r="J31" s="129"/>
      <c r="K31" s="20"/>
      <c r="L31" s="20"/>
      <c r="M31" s="20"/>
      <c r="N31" s="20"/>
      <c r="O31" s="20"/>
      <c r="P31" s="20"/>
      <c r="Q31" s="20"/>
      <c r="R31" s="21"/>
      <c r="S31" s="141"/>
      <c r="T31" s="20"/>
      <c r="U31" s="20"/>
      <c r="V31" s="20"/>
      <c r="W31" s="20"/>
      <c r="X31" s="21"/>
      <c r="Y31" s="34"/>
      <c r="Z31" s="34"/>
      <c r="AA31" s="34"/>
      <c r="AB31" s="34"/>
      <c r="AC31" s="34"/>
      <c r="AD31" s="34"/>
    </row>
    <row r="32" spans="1:30" x14ac:dyDescent="0.3">
      <c r="A32" s="8"/>
      <c r="B32" s="30" t="s">
        <v>52</v>
      </c>
      <c r="C32" s="101"/>
      <c r="D32" s="20"/>
      <c r="E32" s="20"/>
      <c r="F32" s="165" t="s">
        <v>50</v>
      </c>
      <c r="G32" s="165"/>
      <c r="H32" s="102"/>
      <c r="I32" s="136"/>
      <c r="J32" s="128"/>
      <c r="K32" s="165" t="s">
        <v>56</v>
      </c>
      <c r="L32" s="165"/>
      <c r="M32" s="165"/>
      <c r="N32" s="175"/>
      <c r="O32" s="102"/>
      <c r="P32" s="165" t="s">
        <v>69</v>
      </c>
      <c r="Q32" s="165"/>
      <c r="R32" s="102"/>
      <c r="S32" s="141"/>
      <c r="T32" s="165" t="s">
        <v>89</v>
      </c>
      <c r="U32" s="165"/>
      <c r="V32" s="165"/>
      <c r="W32" s="175"/>
      <c r="X32" s="101" t="s">
        <v>29</v>
      </c>
      <c r="Y32" s="34"/>
      <c r="Z32" s="34"/>
      <c r="AA32" s="34"/>
      <c r="AB32" s="34"/>
      <c r="AC32" s="34"/>
      <c r="AD32" s="34"/>
    </row>
    <row r="33" spans="1:30" x14ac:dyDescent="0.3">
      <c r="A33" s="8"/>
      <c r="B33" s="18"/>
      <c r="C33" s="20"/>
      <c r="D33" s="20"/>
      <c r="E33" s="20"/>
      <c r="F33" s="20"/>
      <c r="G33" s="20"/>
      <c r="H33" s="20"/>
      <c r="I33" s="20"/>
      <c r="J33" s="125"/>
      <c r="K33" s="20"/>
      <c r="L33" s="20"/>
      <c r="M33" s="20"/>
      <c r="N33" s="20"/>
      <c r="O33" s="20"/>
      <c r="P33" s="20"/>
      <c r="Q33" s="20"/>
      <c r="R33" s="21"/>
      <c r="S33" s="141"/>
      <c r="T33" s="20"/>
      <c r="U33" s="20"/>
      <c r="V33" s="20"/>
      <c r="W33" s="20"/>
      <c r="X33" s="21"/>
      <c r="Y33" s="34"/>
      <c r="Z33" s="34"/>
      <c r="AA33" s="34"/>
      <c r="AB33" s="34"/>
      <c r="AC33" s="34"/>
      <c r="AD33" s="34"/>
    </row>
    <row r="34" spans="1:30" x14ac:dyDescent="0.3">
      <c r="A34" s="8"/>
      <c r="B34" s="30" t="s">
        <v>54</v>
      </c>
      <c r="C34" s="101"/>
      <c r="D34" s="31"/>
      <c r="E34" s="31"/>
      <c r="F34" s="165" t="s">
        <v>51</v>
      </c>
      <c r="G34" s="165"/>
      <c r="H34" s="102"/>
      <c r="I34" s="136"/>
      <c r="J34" s="128"/>
      <c r="K34" s="165" t="s">
        <v>57</v>
      </c>
      <c r="L34" s="165"/>
      <c r="M34" s="165"/>
      <c r="N34" s="165"/>
      <c r="O34" s="102"/>
      <c r="P34" s="170" t="s">
        <v>60</v>
      </c>
      <c r="Q34" s="171"/>
      <c r="R34" s="101"/>
      <c r="S34" s="141"/>
      <c r="T34" s="165" t="s">
        <v>90</v>
      </c>
      <c r="U34" s="165"/>
      <c r="V34" s="165"/>
      <c r="W34" s="175"/>
      <c r="X34" s="101" t="s">
        <v>29</v>
      </c>
      <c r="Y34" s="34"/>
      <c r="Z34" s="34"/>
      <c r="AA34" s="34"/>
      <c r="AB34" s="34"/>
      <c r="AC34" s="34"/>
      <c r="AD34" s="34"/>
    </row>
    <row r="35" spans="1:30" x14ac:dyDescent="0.3">
      <c r="A35" s="8"/>
      <c r="B35" s="18"/>
      <c r="C35" s="20"/>
      <c r="D35" s="20"/>
      <c r="E35" s="20"/>
      <c r="F35" s="20"/>
      <c r="G35" s="20"/>
      <c r="H35" s="20"/>
      <c r="I35" s="20"/>
      <c r="J35" s="125"/>
      <c r="K35" s="20"/>
      <c r="L35" s="20"/>
      <c r="M35" s="20"/>
      <c r="N35" s="20"/>
      <c r="O35" s="20"/>
      <c r="P35" s="20"/>
      <c r="Q35" s="20"/>
      <c r="R35" s="21"/>
      <c r="S35" s="141"/>
      <c r="T35" s="20"/>
      <c r="U35" s="20"/>
      <c r="V35" s="20"/>
      <c r="W35" s="20"/>
      <c r="X35" s="21"/>
      <c r="Y35" s="34"/>
      <c r="Z35" s="34"/>
      <c r="AA35" s="34"/>
      <c r="AB35" s="34"/>
      <c r="AC35" s="34"/>
      <c r="AD35" s="34"/>
    </row>
    <row r="36" spans="1:30" ht="15" thickBot="1" x14ac:dyDescent="0.35">
      <c r="A36" s="8"/>
      <c r="B36" s="32" t="s">
        <v>53</v>
      </c>
      <c r="C36" s="101"/>
      <c r="D36" s="27"/>
      <c r="E36" s="172" t="s">
        <v>103</v>
      </c>
      <c r="F36" s="172"/>
      <c r="G36" s="172"/>
      <c r="H36" s="103"/>
      <c r="I36" s="139"/>
      <c r="J36" s="130"/>
      <c r="K36" s="172" t="s">
        <v>203</v>
      </c>
      <c r="L36" s="172"/>
      <c r="M36" s="172"/>
      <c r="N36" s="172"/>
      <c r="O36" s="101"/>
      <c r="P36" s="173" t="s">
        <v>61</v>
      </c>
      <c r="Q36" s="174"/>
      <c r="R36" s="102"/>
      <c r="S36" s="37"/>
      <c r="T36" s="27"/>
      <c r="U36" s="27"/>
      <c r="V36" s="27"/>
      <c r="W36" s="27"/>
      <c r="X36" s="28"/>
      <c r="Y36" s="34"/>
      <c r="Z36" s="34"/>
      <c r="AA36" s="34"/>
      <c r="AB36" s="34"/>
      <c r="AC36" s="34"/>
      <c r="AD36" s="34"/>
    </row>
    <row r="37" spans="1:30" x14ac:dyDescent="0.3">
      <c r="A37" s="8"/>
      <c r="B37" s="34"/>
      <c r="C37" s="8"/>
      <c r="D37" s="8"/>
      <c r="E37" s="8"/>
      <c r="F37" s="8"/>
      <c r="G37" s="8"/>
      <c r="H37" s="8"/>
      <c r="I37" s="8"/>
      <c r="J37" s="8"/>
      <c r="K37" s="8"/>
      <c r="L37" s="8"/>
      <c r="M37" s="8"/>
      <c r="N37" s="8"/>
      <c r="O37" s="8"/>
      <c r="P37" s="8"/>
      <c r="Q37" s="8"/>
      <c r="R37" s="35"/>
      <c r="S37" s="8"/>
      <c r="T37" s="8"/>
      <c r="U37" s="34"/>
      <c r="V37" s="34"/>
      <c r="W37" s="34"/>
      <c r="X37" s="34"/>
      <c r="Y37" s="34"/>
      <c r="Z37" s="34"/>
      <c r="AA37" s="34"/>
      <c r="AB37" s="34"/>
      <c r="AC37" s="34"/>
      <c r="AD37" s="34"/>
    </row>
    <row r="38" spans="1:30" x14ac:dyDescent="0.3">
      <c r="A38" s="34"/>
      <c r="B38" s="34"/>
      <c r="C38" s="34"/>
      <c r="D38" s="34"/>
      <c r="E38" s="34"/>
      <c r="F38" s="34"/>
      <c r="G38" s="34"/>
      <c r="H38" s="34"/>
      <c r="I38" s="34"/>
      <c r="J38" s="34"/>
      <c r="K38" s="34"/>
      <c r="L38" s="34"/>
      <c r="M38" s="34"/>
      <c r="N38" s="34"/>
      <c r="O38" s="34"/>
      <c r="P38" s="34"/>
      <c r="Q38" s="34"/>
      <c r="R38" s="8"/>
      <c r="S38" s="8"/>
      <c r="T38" s="8"/>
      <c r="U38" s="34"/>
      <c r="V38" s="34"/>
      <c r="W38" s="34"/>
      <c r="X38" s="34"/>
      <c r="Y38" s="34"/>
      <c r="Z38" s="34"/>
      <c r="AA38" s="34"/>
      <c r="AB38" s="34"/>
      <c r="AC38" s="34"/>
      <c r="AD38" s="34"/>
    </row>
    <row r="39" spans="1:30" x14ac:dyDescent="0.3">
      <c r="A39" s="34"/>
      <c r="B39" s="34"/>
      <c r="C39" s="34"/>
      <c r="D39" s="34"/>
      <c r="E39" s="34"/>
      <c r="F39" s="34"/>
      <c r="G39" s="34"/>
      <c r="H39" s="34"/>
      <c r="I39" s="34"/>
      <c r="J39" s="34"/>
      <c r="K39" s="34"/>
      <c r="L39" s="34"/>
      <c r="M39" s="34"/>
      <c r="N39" s="34"/>
      <c r="O39" s="34"/>
      <c r="P39" s="34"/>
      <c r="Q39" s="34"/>
      <c r="R39" s="8"/>
      <c r="S39" s="8"/>
      <c r="T39" s="8"/>
      <c r="U39" s="34"/>
      <c r="V39" s="34"/>
      <c r="W39" s="34"/>
      <c r="X39" s="34"/>
      <c r="Y39" s="34"/>
      <c r="Z39" s="34"/>
      <c r="AA39" s="34"/>
      <c r="AB39" s="34"/>
      <c r="AC39" s="34"/>
      <c r="AD39" s="34"/>
    </row>
    <row r="40" spans="1:30" x14ac:dyDescent="0.3">
      <c r="A40" s="34"/>
      <c r="B40" s="34"/>
      <c r="C40" s="34"/>
      <c r="D40" s="34"/>
      <c r="E40" s="34"/>
      <c r="F40" s="34"/>
      <c r="G40" s="34"/>
      <c r="H40" s="34"/>
      <c r="I40" s="34"/>
      <c r="J40" s="34"/>
      <c r="K40" s="34"/>
      <c r="L40" s="34"/>
      <c r="M40" s="34"/>
      <c r="N40" s="34"/>
      <c r="O40" s="34"/>
      <c r="P40" s="34"/>
      <c r="Q40" s="34"/>
      <c r="R40" s="8"/>
      <c r="S40" s="8"/>
      <c r="T40" s="8"/>
      <c r="U40" s="34"/>
      <c r="V40" s="34"/>
      <c r="W40" s="34"/>
      <c r="X40" s="34"/>
      <c r="Y40" s="34"/>
      <c r="Z40" s="34"/>
      <c r="AA40" s="34"/>
      <c r="AB40" s="34"/>
      <c r="AC40" s="34"/>
      <c r="AD40" s="34"/>
    </row>
    <row r="41" spans="1:30" x14ac:dyDescent="0.3">
      <c r="A41" s="34"/>
      <c r="B41" s="34"/>
      <c r="C41" s="34"/>
      <c r="D41" s="34"/>
      <c r="E41" s="34"/>
      <c r="F41" s="34"/>
      <c r="G41" s="34"/>
      <c r="H41" s="34"/>
      <c r="I41" s="34"/>
      <c r="J41" s="34"/>
      <c r="K41" s="34"/>
      <c r="L41" s="34"/>
      <c r="M41" s="34"/>
      <c r="N41" s="34"/>
      <c r="O41" s="34"/>
      <c r="P41" s="34"/>
      <c r="Q41" s="34"/>
      <c r="R41" s="8"/>
      <c r="S41" s="8"/>
      <c r="T41" s="8"/>
      <c r="U41" s="34"/>
      <c r="V41" s="34"/>
      <c r="W41" s="34"/>
      <c r="X41" s="34"/>
      <c r="Y41" s="34"/>
      <c r="Z41" s="34"/>
      <c r="AA41" s="34"/>
      <c r="AB41" s="34"/>
      <c r="AC41" s="34"/>
      <c r="AD41" s="34"/>
    </row>
    <row r="42" spans="1:30" x14ac:dyDescent="0.3">
      <c r="A42" s="34"/>
      <c r="B42" s="34"/>
      <c r="C42" s="34"/>
      <c r="D42" s="34"/>
      <c r="E42" s="34"/>
      <c r="F42" s="34"/>
      <c r="G42" s="34"/>
      <c r="H42" s="34"/>
      <c r="I42" s="34"/>
      <c r="J42" s="34"/>
      <c r="K42" s="34"/>
      <c r="L42" s="34"/>
      <c r="M42" s="34"/>
      <c r="N42" s="34"/>
      <c r="O42" s="34"/>
      <c r="P42" s="34"/>
      <c r="Q42" s="34"/>
      <c r="R42" s="8"/>
      <c r="S42" s="8"/>
      <c r="T42" s="8"/>
      <c r="U42" s="34"/>
      <c r="V42" s="34"/>
      <c r="W42" s="34"/>
      <c r="X42" s="34"/>
      <c r="Y42" s="34"/>
      <c r="Z42" s="34"/>
      <c r="AA42" s="34"/>
      <c r="AB42" s="34"/>
      <c r="AC42" s="34"/>
      <c r="AD42" s="34"/>
    </row>
    <row r="43" spans="1:30" x14ac:dyDescent="0.3">
      <c r="A43" s="34"/>
      <c r="B43" s="34"/>
      <c r="C43" s="34"/>
      <c r="D43" s="34"/>
      <c r="E43" s="34"/>
      <c r="F43" s="34"/>
      <c r="G43" s="34"/>
      <c r="H43" s="34"/>
      <c r="I43" s="34"/>
      <c r="J43" s="34"/>
      <c r="K43" s="34"/>
      <c r="L43" s="34"/>
      <c r="M43" s="34"/>
      <c r="N43" s="34"/>
      <c r="O43" s="34"/>
      <c r="P43" s="34"/>
      <c r="Q43" s="34"/>
      <c r="R43" s="8"/>
      <c r="S43" s="8"/>
      <c r="T43" s="8"/>
      <c r="U43" s="34"/>
      <c r="V43" s="34"/>
      <c r="W43" s="34"/>
      <c r="X43" s="34"/>
      <c r="Y43" s="34"/>
      <c r="Z43" s="34"/>
      <c r="AA43" s="34"/>
      <c r="AB43" s="34"/>
      <c r="AC43" s="34"/>
      <c r="AD43" s="34"/>
    </row>
    <row r="44" spans="1:30" x14ac:dyDescent="0.3">
      <c r="A44" s="34"/>
      <c r="B44" s="34"/>
      <c r="C44" s="34"/>
      <c r="D44" s="34"/>
      <c r="E44" s="34"/>
      <c r="F44" s="34"/>
      <c r="G44" s="34"/>
      <c r="H44" s="34"/>
      <c r="I44" s="34"/>
      <c r="J44" s="34"/>
      <c r="K44" s="34"/>
      <c r="L44" s="34"/>
      <c r="M44" s="34"/>
      <c r="N44" s="34"/>
      <c r="O44" s="34"/>
      <c r="P44" s="34"/>
      <c r="Q44" s="34"/>
      <c r="R44" s="8"/>
      <c r="S44" s="8"/>
      <c r="T44" s="8"/>
      <c r="U44" s="34"/>
      <c r="V44" s="34"/>
      <c r="W44" s="34"/>
      <c r="X44" s="34"/>
      <c r="Y44" s="34"/>
      <c r="Z44" s="34"/>
      <c r="AA44" s="34"/>
      <c r="AB44" s="34"/>
      <c r="AC44" s="34"/>
      <c r="AD44" s="34"/>
    </row>
    <row r="45" spans="1:30" x14ac:dyDescent="0.3">
      <c r="A45" s="34"/>
      <c r="B45" s="34"/>
      <c r="C45" s="34"/>
      <c r="D45" s="34"/>
      <c r="E45" s="34"/>
      <c r="F45" s="34"/>
      <c r="G45" s="34"/>
      <c r="H45" s="34"/>
      <c r="I45" s="34"/>
      <c r="J45" s="34"/>
      <c r="K45" s="34"/>
      <c r="L45" s="34"/>
      <c r="M45" s="34"/>
      <c r="N45" s="34"/>
      <c r="O45" s="34"/>
      <c r="P45" s="34"/>
      <c r="Q45" s="34"/>
      <c r="R45" s="8"/>
      <c r="S45" s="8"/>
      <c r="T45" s="8"/>
      <c r="U45" s="34"/>
      <c r="V45" s="34"/>
      <c r="W45" s="34"/>
      <c r="X45" s="34"/>
      <c r="Y45" s="34"/>
      <c r="Z45" s="34"/>
      <c r="AA45" s="34"/>
      <c r="AB45" s="34"/>
      <c r="AC45" s="34"/>
      <c r="AD45" s="34"/>
    </row>
    <row r="46" spans="1:30" x14ac:dyDescent="0.3">
      <c r="A46" s="34"/>
      <c r="B46" s="34"/>
      <c r="C46" s="34"/>
      <c r="D46" s="34"/>
      <c r="E46" s="34"/>
      <c r="F46" s="34"/>
      <c r="G46" s="34"/>
      <c r="H46" s="34"/>
      <c r="I46" s="34"/>
      <c r="J46" s="34"/>
      <c r="K46" s="34"/>
      <c r="L46" s="34"/>
      <c r="M46" s="34"/>
      <c r="N46" s="34"/>
      <c r="O46" s="34"/>
      <c r="P46" s="34"/>
      <c r="Q46" s="34"/>
      <c r="R46" s="8"/>
      <c r="S46" s="8"/>
      <c r="T46" s="8"/>
      <c r="U46" s="34"/>
      <c r="V46" s="34"/>
      <c r="W46" s="34"/>
      <c r="X46" s="34"/>
      <c r="Y46" s="34"/>
      <c r="Z46" s="34"/>
      <c r="AA46" s="34"/>
      <c r="AB46" s="34"/>
      <c r="AC46" s="34"/>
      <c r="AD46" s="34"/>
    </row>
    <row r="47" spans="1:30" x14ac:dyDescent="0.3">
      <c r="A47" s="34"/>
      <c r="B47" s="34"/>
      <c r="C47" s="34"/>
      <c r="D47" s="34"/>
      <c r="E47" s="34"/>
      <c r="F47" s="34"/>
      <c r="G47" s="34"/>
      <c r="H47" s="34"/>
      <c r="I47" s="34"/>
      <c r="J47" s="34"/>
      <c r="K47" s="34"/>
      <c r="L47" s="34"/>
      <c r="M47" s="34"/>
      <c r="N47" s="34"/>
      <c r="O47" s="34"/>
      <c r="P47" s="34"/>
      <c r="Q47" s="34"/>
      <c r="R47" s="8"/>
      <c r="S47" s="8"/>
      <c r="T47" s="8"/>
      <c r="U47" s="34"/>
      <c r="V47" s="34"/>
      <c r="W47" s="34"/>
      <c r="X47" s="34"/>
      <c r="Y47" s="34"/>
      <c r="Z47" s="34"/>
      <c r="AA47" s="34"/>
      <c r="AB47" s="34"/>
      <c r="AC47" s="34"/>
      <c r="AD47" s="34"/>
    </row>
    <row r="48" spans="1:30" x14ac:dyDescent="0.3">
      <c r="A48" s="34"/>
      <c r="B48" s="34"/>
      <c r="C48" s="34"/>
      <c r="D48" s="34"/>
      <c r="E48" s="34"/>
      <c r="F48" s="34"/>
      <c r="G48" s="34"/>
      <c r="H48" s="34"/>
      <c r="I48" s="34"/>
      <c r="J48" s="34"/>
      <c r="K48" s="34"/>
      <c r="L48" s="34"/>
      <c r="M48" s="34"/>
      <c r="N48" s="34"/>
      <c r="O48" s="34"/>
      <c r="P48" s="34"/>
      <c r="Q48" s="34"/>
      <c r="R48" s="8"/>
      <c r="S48" s="8"/>
      <c r="T48" s="8"/>
      <c r="U48" s="34"/>
      <c r="V48" s="34"/>
      <c r="W48" s="34"/>
      <c r="X48" s="34"/>
      <c r="Y48" s="34"/>
      <c r="Z48" s="34"/>
      <c r="AA48" s="34"/>
      <c r="AB48" s="34"/>
      <c r="AC48" s="34"/>
      <c r="AD48" s="34"/>
    </row>
    <row r="49" spans="1:30" x14ac:dyDescent="0.3">
      <c r="A49" s="34"/>
      <c r="B49" s="34"/>
      <c r="C49" s="34"/>
      <c r="D49" s="34"/>
      <c r="E49" s="34"/>
      <c r="F49" s="34"/>
      <c r="G49" s="34"/>
      <c r="H49" s="34"/>
      <c r="I49" s="34"/>
      <c r="J49" s="34"/>
      <c r="K49" s="34"/>
      <c r="L49" s="34"/>
      <c r="M49" s="34"/>
      <c r="N49" s="34"/>
      <c r="O49" s="34"/>
      <c r="P49" s="34"/>
      <c r="Q49" s="34"/>
      <c r="R49" s="8"/>
      <c r="S49" s="8"/>
      <c r="T49" s="8"/>
      <c r="U49" s="34"/>
      <c r="V49" s="34"/>
      <c r="W49" s="34"/>
      <c r="X49" s="34"/>
      <c r="Y49" s="34"/>
      <c r="Z49" s="34"/>
      <c r="AA49" s="34"/>
      <c r="AB49" s="34"/>
      <c r="AC49" s="34"/>
      <c r="AD49" s="34"/>
    </row>
    <row r="50" spans="1:30" x14ac:dyDescent="0.3">
      <c r="A50" s="34"/>
      <c r="B50" s="34"/>
      <c r="C50" s="34"/>
      <c r="D50" s="34"/>
      <c r="E50" s="34"/>
      <c r="F50" s="34"/>
      <c r="G50" s="34"/>
      <c r="H50" s="34"/>
      <c r="I50" s="34"/>
      <c r="J50" s="34"/>
      <c r="K50" s="34"/>
      <c r="L50" s="34"/>
      <c r="M50" s="34"/>
      <c r="N50" s="34"/>
      <c r="O50" s="34"/>
      <c r="P50" s="34"/>
      <c r="Q50" s="34"/>
      <c r="R50" s="8"/>
      <c r="S50" s="8"/>
      <c r="T50" s="8"/>
      <c r="U50" s="34"/>
      <c r="V50" s="34"/>
      <c r="W50" s="34"/>
      <c r="X50" s="34"/>
      <c r="Y50" s="34"/>
      <c r="Z50" s="34"/>
      <c r="AA50" s="34"/>
      <c r="AB50" s="34"/>
      <c r="AC50" s="34"/>
      <c r="AD50" s="34"/>
    </row>
    <row r="51" spans="1:30" x14ac:dyDescent="0.3">
      <c r="A51" s="34"/>
      <c r="B51" s="34"/>
      <c r="C51" s="34"/>
      <c r="D51" s="34"/>
      <c r="E51" s="34"/>
      <c r="F51" s="34"/>
      <c r="G51" s="34"/>
      <c r="H51" s="34"/>
      <c r="I51" s="34"/>
      <c r="J51" s="34"/>
      <c r="K51" s="34"/>
      <c r="L51" s="34"/>
      <c r="M51" s="34"/>
      <c r="N51" s="34"/>
      <c r="O51" s="34"/>
      <c r="P51" s="34"/>
      <c r="Q51" s="34"/>
      <c r="R51" s="8"/>
      <c r="S51" s="8"/>
      <c r="T51" s="8"/>
      <c r="U51" s="34"/>
      <c r="V51" s="34"/>
      <c r="W51" s="34"/>
      <c r="X51" s="34"/>
      <c r="Y51" s="34"/>
      <c r="Z51" s="34"/>
      <c r="AA51" s="34"/>
      <c r="AB51" s="34"/>
      <c r="AC51" s="34"/>
      <c r="AD51" s="34"/>
    </row>
    <row r="52" spans="1:30" x14ac:dyDescent="0.3">
      <c r="A52" s="34"/>
      <c r="B52" s="34"/>
      <c r="C52" s="34"/>
      <c r="D52" s="34"/>
      <c r="E52" s="34"/>
      <c r="F52" s="34"/>
      <c r="G52" s="34"/>
      <c r="H52" s="34"/>
      <c r="I52" s="34"/>
      <c r="J52" s="34"/>
      <c r="K52" s="34"/>
      <c r="L52" s="34"/>
      <c r="M52" s="34"/>
      <c r="N52" s="34"/>
      <c r="O52" s="34"/>
      <c r="P52" s="34"/>
      <c r="Q52" s="34"/>
      <c r="R52" s="8"/>
      <c r="S52" s="8"/>
      <c r="T52" s="8"/>
      <c r="U52" s="34"/>
      <c r="V52" s="34"/>
      <c r="W52" s="34"/>
      <c r="X52" s="34"/>
      <c r="Y52" s="34"/>
      <c r="Z52" s="34"/>
      <c r="AA52" s="34"/>
      <c r="AB52" s="34"/>
      <c r="AC52" s="34"/>
      <c r="AD52" s="34"/>
    </row>
    <row r="53" spans="1:30" x14ac:dyDescent="0.3">
      <c r="A53" s="34"/>
      <c r="B53" s="34"/>
      <c r="C53" s="34"/>
      <c r="D53" s="34"/>
      <c r="E53" s="34"/>
      <c r="F53" s="34"/>
      <c r="G53" s="34"/>
      <c r="H53" s="34"/>
      <c r="I53" s="34"/>
      <c r="J53" s="34"/>
      <c r="K53" s="34"/>
      <c r="L53" s="34"/>
      <c r="M53" s="34"/>
      <c r="N53" s="34"/>
      <c r="O53" s="34"/>
      <c r="P53" s="34"/>
      <c r="Q53" s="34"/>
      <c r="R53" s="8"/>
      <c r="S53" s="8"/>
      <c r="T53" s="8"/>
      <c r="U53" s="34"/>
      <c r="V53" s="34"/>
      <c r="W53" s="34"/>
      <c r="X53" s="34"/>
      <c r="Y53" s="34"/>
      <c r="Z53" s="34"/>
      <c r="AA53" s="34"/>
      <c r="AB53" s="34"/>
      <c r="AC53" s="34"/>
      <c r="AD53" s="34"/>
    </row>
    <row r="54" spans="1:30" x14ac:dyDescent="0.3">
      <c r="A54" s="34"/>
      <c r="B54" s="34"/>
      <c r="C54" s="34"/>
      <c r="D54" s="34"/>
      <c r="E54" s="34"/>
      <c r="F54" s="34"/>
      <c r="G54" s="34"/>
      <c r="H54" s="34"/>
      <c r="I54" s="34"/>
      <c r="J54" s="34"/>
      <c r="K54" s="34"/>
      <c r="L54" s="34"/>
      <c r="M54" s="34"/>
      <c r="N54" s="34"/>
      <c r="O54" s="34"/>
      <c r="P54" s="34"/>
      <c r="Q54" s="34"/>
      <c r="R54" s="8"/>
      <c r="S54" s="8"/>
      <c r="T54" s="8"/>
      <c r="U54" s="34"/>
      <c r="V54" s="34"/>
      <c r="W54" s="34"/>
      <c r="X54" s="34"/>
      <c r="Y54" s="34"/>
      <c r="Z54" s="34"/>
      <c r="AA54" s="34"/>
      <c r="AB54" s="34"/>
      <c r="AC54" s="34"/>
      <c r="AD54" s="34"/>
    </row>
    <row r="55" spans="1:30" x14ac:dyDescent="0.3">
      <c r="A55" s="34"/>
      <c r="B55" s="34"/>
      <c r="C55" s="34"/>
      <c r="D55" s="34"/>
      <c r="E55" s="34"/>
      <c r="F55" s="34"/>
      <c r="G55" s="34"/>
      <c r="H55" s="34"/>
      <c r="I55" s="34"/>
      <c r="J55" s="34"/>
      <c r="K55" s="34"/>
      <c r="L55" s="34"/>
      <c r="M55" s="34"/>
      <c r="N55" s="34"/>
      <c r="O55" s="34"/>
      <c r="P55" s="34"/>
      <c r="Q55" s="34"/>
      <c r="R55" s="8"/>
      <c r="S55" s="8"/>
      <c r="T55" s="8"/>
      <c r="U55" s="34"/>
      <c r="V55" s="34"/>
      <c r="W55" s="34"/>
      <c r="X55" s="34"/>
      <c r="Y55" s="34"/>
      <c r="Z55" s="34"/>
      <c r="AA55" s="34"/>
      <c r="AB55" s="34"/>
      <c r="AC55" s="34"/>
      <c r="AD55" s="34"/>
    </row>
    <row r="56" spans="1:30" x14ac:dyDescent="0.3">
      <c r="A56" s="34"/>
      <c r="B56" s="34"/>
      <c r="C56" s="34"/>
      <c r="D56" s="34"/>
      <c r="E56" s="34"/>
      <c r="F56" s="34"/>
      <c r="G56" s="34"/>
      <c r="H56" s="34"/>
      <c r="I56" s="34"/>
      <c r="J56" s="34"/>
      <c r="K56" s="34"/>
      <c r="L56" s="34"/>
      <c r="M56" s="34"/>
      <c r="N56" s="34"/>
      <c r="O56" s="34"/>
      <c r="P56" s="34"/>
      <c r="Q56" s="34"/>
      <c r="R56" s="8"/>
      <c r="S56" s="8"/>
      <c r="T56" s="8"/>
      <c r="U56" s="34"/>
      <c r="V56" s="34"/>
      <c r="W56" s="34"/>
      <c r="X56" s="34"/>
      <c r="Y56" s="34"/>
      <c r="Z56" s="34"/>
      <c r="AA56" s="34"/>
      <c r="AB56" s="34"/>
      <c r="AC56" s="34"/>
      <c r="AD56" s="34"/>
    </row>
    <row r="57" spans="1:30" x14ac:dyDescent="0.3">
      <c r="A57" s="34"/>
      <c r="B57" s="34"/>
      <c r="C57" s="34"/>
      <c r="D57" s="34"/>
      <c r="E57" s="34"/>
      <c r="F57" s="34"/>
      <c r="G57" s="34"/>
      <c r="H57" s="34"/>
      <c r="I57" s="34"/>
      <c r="J57" s="34"/>
      <c r="K57" s="34"/>
      <c r="L57" s="34"/>
      <c r="M57" s="34"/>
      <c r="N57" s="34"/>
      <c r="O57" s="34"/>
      <c r="P57" s="34"/>
      <c r="Q57" s="34"/>
      <c r="R57" s="8"/>
      <c r="S57" s="8"/>
      <c r="T57" s="8"/>
      <c r="U57" s="34"/>
      <c r="V57" s="34"/>
      <c r="W57" s="34"/>
      <c r="X57" s="34"/>
      <c r="Y57" s="34"/>
      <c r="Z57" s="34"/>
      <c r="AA57" s="34"/>
      <c r="AB57" s="34"/>
      <c r="AC57" s="34"/>
      <c r="AD57" s="34"/>
    </row>
    <row r="58" spans="1:30" x14ac:dyDescent="0.3">
      <c r="A58" s="34"/>
      <c r="B58" s="34"/>
      <c r="C58" s="34"/>
      <c r="D58" s="34"/>
      <c r="E58" s="34"/>
      <c r="F58" s="34"/>
      <c r="G58" s="34"/>
      <c r="H58" s="34"/>
      <c r="I58" s="34"/>
      <c r="J58" s="34"/>
      <c r="K58" s="34"/>
      <c r="L58" s="34"/>
      <c r="M58" s="34"/>
      <c r="N58" s="34"/>
      <c r="O58" s="34"/>
      <c r="P58" s="34"/>
      <c r="Q58" s="34"/>
      <c r="R58" s="8"/>
      <c r="S58" s="8"/>
      <c r="T58" s="8"/>
      <c r="U58" s="34"/>
      <c r="V58" s="34"/>
      <c r="W58" s="34"/>
      <c r="X58" s="34"/>
      <c r="Y58" s="34"/>
      <c r="Z58" s="34"/>
      <c r="AA58" s="34"/>
      <c r="AB58" s="34"/>
      <c r="AC58" s="34"/>
      <c r="AD58" s="34"/>
    </row>
    <row r="59" spans="1:30" x14ac:dyDescent="0.3">
      <c r="A59" s="34"/>
      <c r="B59" s="34"/>
      <c r="C59" s="34"/>
      <c r="D59" s="34"/>
      <c r="E59" s="34"/>
      <c r="F59" s="34"/>
      <c r="G59" s="34"/>
      <c r="H59" s="34"/>
      <c r="I59" s="34"/>
      <c r="J59" s="34"/>
      <c r="K59" s="34"/>
      <c r="L59" s="34"/>
      <c r="M59" s="34"/>
      <c r="N59" s="34"/>
      <c r="O59" s="34"/>
      <c r="P59" s="34"/>
      <c r="Q59" s="34"/>
      <c r="R59" s="8"/>
      <c r="S59" s="8"/>
      <c r="T59" s="8"/>
      <c r="U59" s="34"/>
      <c r="V59" s="34"/>
      <c r="W59" s="34"/>
      <c r="X59" s="34"/>
      <c r="Y59" s="34"/>
      <c r="Z59" s="34"/>
      <c r="AA59" s="34"/>
      <c r="AB59" s="34"/>
      <c r="AC59" s="34"/>
      <c r="AD59" s="34"/>
    </row>
    <row r="60" spans="1:30" x14ac:dyDescent="0.3">
      <c r="A60" s="34"/>
      <c r="B60" s="34"/>
      <c r="C60" s="34"/>
      <c r="D60" s="34"/>
      <c r="E60" s="34"/>
      <c r="F60" s="34"/>
      <c r="G60" s="34"/>
      <c r="H60" s="34"/>
      <c r="I60" s="34"/>
      <c r="J60" s="34"/>
      <c r="K60" s="34"/>
      <c r="L60" s="34"/>
      <c r="M60" s="34"/>
      <c r="N60" s="34"/>
      <c r="O60" s="34"/>
      <c r="P60" s="34"/>
      <c r="Q60" s="34"/>
      <c r="R60" s="8"/>
      <c r="S60" s="8"/>
      <c r="T60" s="8"/>
      <c r="U60" s="34"/>
      <c r="V60" s="34"/>
      <c r="W60" s="34"/>
      <c r="X60" s="34"/>
      <c r="Y60" s="34"/>
      <c r="Z60" s="34"/>
      <c r="AA60" s="34"/>
      <c r="AB60" s="34"/>
      <c r="AC60" s="34"/>
      <c r="AD60" s="34"/>
    </row>
    <row r="61" spans="1:30" x14ac:dyDescent="0.3">
      <c r="A61" s="34"/>
      <c r="B61" s="34"/>
      <c r="C61" s="34"/>
      <c r="D61" s="34"/>
      <c r="E61" s="34"/>
      <c r="F61" s="34"/>
      <c r="G61" s="34"/>
      <c r="H61" s="34"/>
      <c r="I61" s="34"/>
      <c r="J61" s="34"/>
      <c r="K61" s="34"/>
      <c r="L61" s="34"/>
      <c r="M61" s="34"/>
      <c r="N61" s="34"/>
      <c r="O61" s="34"/>
      <c r="P61" s="34"/>
      <c r="Q61" s="34"/>
      <c r="R61" s="8"/>
      <c r="S61" s="8"/>
      <c r="T61" s="8"/>
      <c r="U61" s="34"/>
      <c r="V61" s="34"/>
      <c r="W61" s="34"/>
      <c r="X61" s="34"/>
      <c r="Y61" s="34"/>
      <c r="Z61" s="34"/>
      <c r="AA61" s="34"/>
      <c r="AB61" s="34"/>
      <c r="AC61" s="34"/>
      <c r="AD61" s="34"/>
    </row>
    <row r="62" spans="1:30" x14ac:dyDescent="0.3">
      <c r="A62" s="34"/>
      <c r="B62" s="34"/>
      <c r="C62" s="34"/>
      <c r="D62" s="34"/>
      <c r="E62" s="34"/>
      <c r="F62" s="34"/>
      <c r="G62" s="34"/>
      <c r="H62" s="34"/>
      <c r="I62" s="34"/>
      <c r="J62" s="34"/>
      <c r="K62" s="34"/>
      <c r="L62" s="34"/>
      <c r="M62" s="34"/>
      <c r="N62" s="34"/>
      <c r="O62" s="34"/>
      <c r="P62" s="34"/>
      <c r="Q62" s="34"/>
      <c r="R62" s="8"/>
      <c r="S62" s="8"/>
      <c r="T62" s="8"/>
      <c r="U62" s="34"/>
      <c r="V62" s="34"/>
      <c r="W62" s="34"/>
      <c r="X62" s="34"/>
      <c r="Y62" s="34"/>
      <c r="Z62" s="34"/>
      <c r="AA62" s="34"/>
      <c r="AB62" s="34"/>
      <c r="AC62" s="34"/>
      <c r="AD62" s="34"/>
    </row>
    <row r="63" spans="1:30" x14ac:dyDescent="0.3">
      <c r="A63" s="34"/>
      <c r="B63" s="34"/>
      <c r="C63" s="34"/>
      <c r="D63" s="34"/>
      <c r="E63" s="34"/>
      <c r="F63" s="34"/>
      <c r="G63" s="34"/>
      <c r="H63" s="34"/>
      <c r="I63" s="34"/>
      <c r="J63" s="34"/>
      <c r="K63" s="34"/>
      <c r="L63" s="34"/>
      <c r="M63" s="34"/>
      <c r="N63" s="34"/>
      <c r="O63" s="34"/>
      <c r="P63" s="34"/>
      <c r="Q63" s="34"/>
      <c r="R63" s="8"/>
      <c r="S63" s="8"/>
      <c r="T63" s="8"/>
      <c r="U63" s="34"/>
      <c r="V63" s="34"/>
      <c r="W63" s="34"/>
      <c r="X63" s="34"/>
      <c r="Y63" s="34"/>
      <c r="Z63" s="34"/>
      <c r="AA63" s="34"/>
      <c r="AB63" s="34"/>
      <c r="AC63" s="34"/>
      <c r="AD63" s="34"/>
    </row>
    <row r="64" spans="1:30" x14ac:dyDescent="0.3">
      <c r="A64" s="34"/>
      <c r="B64" s="34"/>
      <c r="C64" s="34"/>
      <c r="D64" s="34"/>
      <c r="E64" s="34"/>
      <c r="F64" s="34"/>
      <c r="G64" s="34"/>
      <c r="H64" s="34"/>
      <c r="I64" s="34"/>
      <c r="J64" s="34"/>
      <c r="K64" s="34"/>
      <c r="L64" s="34"/>
      <c r="M64" s="34"/>
      <c r="N64" s="34"/>
      <c r="O64" s="34"/>
      <c r="P64" s="34"/>
      <c r="Q64" s="34"/>
      <c r="R64" s="8"/>
      <c r="S64" s="8"/>
      <c r="T64" s="8"/>
      <c r="U64" s="34"/>
      <c r="V64" s="34"/>
      <c r="W64" s="34"/>
      <c r="X64" s="34"/>
      <c r="Y64" s="34"/>
      <c r="Z64" s="34"/>
      <c r="AA64" s="34"/>
      <c r="AB64" s="34"/>
      <c r="AC64" s="34"/>
      <c r="AD64" s="34"/>
    </row>
    <row r="65" spans="1:30" x14ac:dyDescent="0.3">
      <c r="A65" s="34"/>
      <c r="B65" s="34"/>
      <c r="C65" s="34"/>
      <c r="D65" s="34"/>
      <c r="E65" s="34"/>
      <c r="F65" s="34"/>
      <c r="G65" s="34"/>
      <c r="H65" s="34"/>
      <c r="I65" s="34"/>
      <c r="J65" s="34"/>
      <c r="K65" s="34"/>
      <c r="L65" s="34"/>
      <c r="M65" s="34"/>
      <c r="N65" s="34"/>
      <c r="O65" s="34"/>
      <c r="P65" s="34"/>
      <c r="Q65" s="34"/>
      <c r="R65" s="8"/>
      <c r="S65" s="8"/>
      <c r="T65" s="8"/>
      <c r="U65" s="34"/>
      <c r="V65" s="34"/>
      <c r="W65" s="34"/>
      <c r="X65" s="34"/>
      <c r="Y65" s="34"/>
      <c r="Z65" s="34"/>
      <c r="AA65" s="34"/>
      <c r="AB65" s="34"/>
      <c r="AC65" s="34"/>
      <c r="AD65" s="34"/>
    </row>
    <row r="66" spans="1:30" x14ac:dyDescent="0.3">
      <c r="A66" s="34"/>
      <c r="B66" s="34"/>
      <c r="C66" s="34"/>
      <c r="D66" s="34"/>
      <c r="E66" s="34"/>
      <c r="F66" s="34"/>
      <c r="G66" s="34"/>
      <c r="H66" s="34"/>
      <c r="I66" s="34"/>
      <c r="J66" s="34"/>
      <c r="K66" s="34"/>
      <c r="L66" s="34"/>
      <c r="M66" s="34"/>
      <c r="N66" s="34"/>
      <c r="O66" s="34"/>
      <c r="P66" s="34"/>
      <c r="Q66" s="34"/>
      <c r="R66" s="8"/>
      <c r="S66" s="8"/>
      <c r="T66" s="8"/>
      <c r="U66" s="34"/>
      <c r="V66" s="34"/>
      <c r="W66" s="34"/>
      <c r="X66" s="34"/>
      <c r="Y66" s="34"/>
      <c r="Z66" s="34"/>
      <c r="AA66" s="34"/>
      <c r="AB66" s="34"/>
      <c r="AC66" s="34"/>
      <c r="AD66" s="34"/>
    </row>
    <row r="67" spans="1:30" x14ac:dyDescent="0.3">
      <c r="A67" s="34"/>
      <c r="B67" s="34"/>
      <c r="C67" s="34"/>
      <c r="D67" s="34"/>
      <c r="E67" s="34"/>
      <c r="F67" s="34"/>
      <c r="G67" s="34"/>
      <c r="H67" s="34"/>
      <c r="I67" s="34"/>
      <c r="J67" s="34"/>
      <c r="K67" s="34"/>
      <c r="L67" s="34"/>
      <c r="M67" s="34"/>
      <c r="N67" s="34"/>
      <c r="O67" s="34"/>
      <c r="P67" s="34"/>
      <c r="Q67" s="34"/>
      <c r="R67" s="8"/>
      <c r="S67" s="8"/>
      <c r="T67" s="8"/>
      <c r="U67" s="34"/>
      <c r="V67" s="34"/>
      <c r="W67" s="34"/>
      <c r="X67" s="34"/>
      <c r="Y67" s="34"/>
      <c r="Z67" s="34"/>
      <c r="AA67" s="34"/>
      <c r="AB67" s="34"/>
      <c r="AC67" s="34"/>
      <c r="AD67" s="34"/>
    </row>
    <row r="68" spans="1:30" x14ac:dyDescent="0.3">
      <c r="A68" s="34"/>
      <c r="B68" s="34"/>
      <c r="C68" s="34"/>
      <c r="D68" s="34"/>
      <c r="E68" s="34"/>
      <c r="F68" s="34"/>
      <c r="G68" s="34"/>
      <c r="H68" s="34"/>
      <c r="I68" s="34"/>
      <c r="J68" s="34"/>
      <c r="K68" s="34"/>
      <c r="L68" s="34"/>
      <c r="M68" s="34"/>
      <c r="N68" s="34"/>
      <c r="O68" s="34"/>
      <c r="P68" s="34"/>
      <c r="Q68" s="34"/>
      <c r="R68" s="8"/>
      <c r="S68" s="8"/>
      <c r="T68" s="8"/>
      <c r="U68" s="34"/>
      <c r="V68" s="34"/>
      <c r="W68" s="34"/>
      <c r="X68" s="34"/>
      <c r="Y68" s="34"/>
      <c r="Z68" s="34"/>
      <c r="AA68" s="34"/>
      <c r="AB68" s="34"/>
      <c r="AC68" s="34"/>
      <c r="AD68" s="34"/>
    </row>
    <row r="69" spans="1:30" x14ac:dyDescent="0.3">
      <c r="A69" s="34"/>
      <c r="B69" s="34"/>
      <c r="C69" s="34"/>
      <c r="D69" s="34"/>
      <c r="E69" s="34"/>
      <c r="F69" s="34"/>
      <c r="G69" s="34"/>
      <c r="H69" s="34"/>
      <c r="I69" s="34"/>
      <c r="J69" s="34"/>
      <c r="K69" s="34"/>
      <c r="L69" s="34"/>
      <c r="M69" s="34"/>
      <c r="N69" s="34"/>
      <c r="O69" s="34"/>
      <c r="P69" s="34"/>
      <c r="Q69" s="34"/>
      <c r="R69" s="8"/>
      <c r="S69" s="8"/>
      <c r="T69" s="8"/>
      <c r="U69" s="34"/>
      <c r="V69" s="34"/>
      <c r="W69" s="34"/>
      <c r="X69" s="34"/>
      <c r="Y69" s="34"/>
      <c r="Z69" s="34"/>
      <c r="AA69" s="34"/>
      <c r="AB69" s="34"/>
      <c r="AC69" s="34"/>
      <c r="AD69" s="34"/>
    </row>
    <row r="70" spans="1:30" x14ac:dyDescent="0.3">
      <c r="A70" s="34"/>
      <c r="B70" s="34"/>
      <c r="C70" s="34"/>
      <c r="D70" s="34"/>
      <c r="E70" s="34"/>
      <c r="F70" s="34"/>
      <c r="G70" s="34"/>
      <c r="H70" s="34"/>
      <c r="I70" s="34"/>
      <c r="J70" s="34"/>
      <c r="K70" s="34"/>
      <c r="L70" s="34"/>
      <c r="M70" s="34"/>
      <c r="N70" s="34"/>
      <c r="O70" s="34"/>
      <c r="P70" s="34"/>
      <c r="Q70" s="34"/>
      <c r="R70" s="8"/>
      <c r="S70" s="8"/>
      <c r="T70" s="8"/>
      <c r="U70" s="34"/>
      <c r="V70" s="34"/>
      <c r="W70" s="34"/>
      <c r="X70" s="34"/>
      <c r="Y70" s="34"/>
      <c r="Z70" s="34"/>
      <c r="AA70" s="34"/>
      <c r="AB70" s="34"/>
      <c r="AC70" s="34"/>
      <c r="AD70" s="34"/>
    </row>
    <row r="71" spans="1:30" x14ac:dyDescent="0.3">
      <c r="A71" s="34"/>
      <c r="B71" s="34"/>
      <c r="C71" s="34"/>
      <c r="D71" s="34"/>
      <c r="E71" s="34"/>
      <c r="F71" s="34"/>
      <c r="G71" s="34"/>
      <c r="H71" s="34"/>
      <c r="I71" s="34"/>
      <c r="J71" s="34"/>
      <c r="K71" s="34"/>
      <c r="L71" s="34"/>
      <c r="M71" s="34"/>
      <c r="N71" s="34"/>
      <c r="O71" s="34"/>
      <c r="P71" s="34"/>
      <c r="Q71" s="34"/>
      <c r="R71" s="8"/>
      <c r="S71" s="8"/>
      <c r="T71" s="8"/>
      <c r="U71" s="34"/>
      <c r="V71" s="34"/>
      <c r="W71" s="34"/>
      <c r="X71" s="34"/>
      <c r="Y71" s="34"/>
      <c r="Z71" s="34"/>
      <c r="AA71" s="34"/>
      <c r="AB71" s="34"/>
      <c r="AC71" s="34"/>
      <c r="AD71" s="34"/>
    </row>
    <row r="72" spans="1:30" x14ac:dyDescent="0.3">
      <c r="A72" s="34"/>
      <c r="B72" s="34"/>
      <c r="C72" s="34"/>
      <c r="D72" s="34"/>
      <c r="E72" s="34"/>
      <c r="F72" s="34"/>
      <c r="G72" s="34"/>
      <c r="H72" s="34"/>
      <c r="I72" s="34"/>
      <c r="J72" s="34"/>
      <c r="K72" s="34"/>
      <c r="L72" s="34"/>
      <c r="M72" s="34"/>
      <c r="N72" s="34"/>
      <c r="O72" s="34"/>
      <c r="P72" s="34"/>
      <c r="Q72" s="34"/>
      <c r="R72" s="8"/>
      <c r="S72" s="8"/>
      <c r="T72" s="8"/>
      <c r="U72" s="34"/>
      <c r="V72" s="34"/>
      <c r="W72" s="34"/>
      <c r="X72" s="34"/>
      <c r="Y72" s="34"/>
      <c r="Z72" s="34"/>
      <c r="AA72" s="34"/>
      <c r="AB72" s="34"/>
      <c r="AC72" s="34"/>
      <c r="AD72" s="34"/>
    </row>
    <row r="73" spans="1:30" x14ac:dyDescent="0.3">
      <c r="A73" s="34"/>
      <c r="B73" s="34"/>
      <c r="C73" s="34"/>
      <c r="D73" s="34"/>
      <c r="E73" s="34"/>
      <c r="F73" s="34"/>
      <c r="G73" s="34"/>
      <c r="H73" s="34"/>
      <c r="I73" s="34"/>
      <c r="J73" s="34"/>
      <c r="K73" s="34"/>
      <c r="L73" s="34"/>
      <c r="M73" s="34"/>
      <c r="N73" s="34"/>
      <c r="O73" s="34"/>
      <c r="P73" s="34"/>
      <c r="Q73" s="34"/>
      <c r="R73" s="8"/>
      <c r="S73" s="8"/>
      <c r="T73" s="8"/>
      <c r="U73" s="34"/>
      <c r="V73" s="34"/>
      <c r="W73" s="34"/>
      <c r="X73" s="34"/>
      <c r="Y73" s="34"/>
      <c r="Z73" s="34"/>
      <c r="AA73" s="34"/>
      <c r="AB73" s="34"/>
      <c r="AC73" s="34"/>
      <c r="AD73" s="34"/>
    </row>
    <row r="74" spans="1:30" x14ac:dyDescent="0.3">
      <c r="A74" s="34"/>
      <c r="B74" s="34"/>
      <c r="C74" s="34"/>
      <c r="D74" s="34"/>
      <c r="E74" s="34"/>
      <c r="F74" s="34"/>
      <c r="G74" s="34"/>
      <c r="H74" s="34"/>
      <c r="I74" s="34"/>
      <c r="J74" s="34"/>
      <c r="K74" s="34"/>
      <c r="L74" s="34"/>
      <c r="M74" s="34"/>
      <c r="N74" s="34"/>
      <c r="O74" s="34"/>
      <c r="P74" s="34"/>
      <c r="Q74" s="34"/>
      <c r="R74" s="8"/>
      <c r="S74" s="8"/>
      <c r="T74" s="8"/>
      <c r="U74" s="34"/>
      <c r="V74" s="34"/>
      <c r="W74" s="34"/>
      <c r="X74" s="34"/>
      <c r="Y74" s="34"/>
      <c r="Z74" s="34"/>
      <c r="AA74" s="34"/>
      <c r="AB74" s="34"/>
      <c r="AC74" s="34"/>
      <c r="AD74" s="34"/>
    </row>
    <row r="75" spans="1:30" x14ac:dyDescent="0.3">
      <c r="A75" s="34"/>
      <c r="B75" s="34"/>
      <c r="C75" s="34"/>
      <c r="D75" s="34"/>
      <c r="E75" s="34"/>
      <c r="F75" s="34"/>
      <c r="G75" s="34"/>
      <c r="H75" s="34"/>
      <c r="I75" s="34"/>
      <c r="J75" s="34"/>
      <c r="K75" s="34"/>
      <c r="L75" s="34"/>
      <c r="M75" s="34"/>
      <c r="N75" s="34"/>
      <c r="O75" s="34"/>
      <c r="P75" s="34"/>
      <c r="Q75" s="34"/>
      <c r="R75" s="8"/>
      <c r="S75" s="8"/>
      <c r="T75" s="8"/>
      <c r="U75" s="34"/>
      <c r="V75" s="34"/>
      <c r="W75" s="34"/>
      <c r="X75" s="34"/>
      <c r="Y75" s="34"/>
      <c r="Z75" s="34"/>
      <c r="AA75" s="34"/>
      <c r="AB75" s="34"/>
      <c r="AC75" s="34"/>
      <c r="AD75" s="34"/>
    </row>
    <row r="76" spans="1:30" x14ac:dyDescent="0.3">
      <c r="A76" s="34"/>
      <c r="B76" s="34"/>
      <c r="C76" s="34"/>
      <c r="D76" s="34"/>
      <c r="E76" s="34"/>
      <c r="F76" s="34"/>
      <c r="G76" s="34"/>
      <c r="H76" s="34"/>
      <c r="I76" s="34"/>
      <c r="J76" s="34"/>
      <c r="K76" s="34"/>
      <c r="L76" s="34"/>
      <c r="M76" s="34"/>
      <c r="N76" s="34"/>
      <c r="O76" s="34"/>
      <c r="P76" s="34"/>
      <c r="Q76" s="34"/>
      <c r="R76" s="8"/>
      <c r="S76" s="8"/>
      <c r="T76" s="8"/>
      <c r="U76" s="34"/>
      <c r="V76" s="34"/>
      <c r="W76" s="34"/>
      <c r="X76" s="34"/>
      <c r="Y76" s="34"/>
      <c r="Z76" s="34"/>
      <c r="AA76" s="34"/>
      <c r="AB76" s="34"/>
      <c r="AC76" s="34"/>
      <c r="AD76" s="34"/>
    </row>
    <row r="77" spans="1:30" x14ac:dyDescent="0.3">
      <c r="A77" s="34"/>
      <c r="B77" s="34"/>
      <c r="C77" s="34"/>
      <c r="D77" s="34"/>
      <c r="E77" s="34"/>
      <c r="F77" s="34"/>
      <c r="G77" s="34"/>
      <c r="H77" s="34"/>
      <c r="I77" s="34"/>
      <c r="J77" s="34"/>
      <c r="K77" s="34"/>
      <c r="L77" s="34"/>
      <c r="M77" s="34"/>
      <c r="N77" s="34"/>
      <c r="O77" s="34"/>
      <c r="P77" s="34"/>
      <c r="Q77" s="34"/>
      <c r="R77" s="8"/>
      <c r="S77" s="8"/>
      <c r="T77" s="8"/>
      <c r="U77" s="34"/>
      <c r="V77" s="34"/>
      <c r="W77" s="34"/>
      <c r="X77" s="34"/>
      <c r="Y77" s="34"/>
      <c r="Z77" s="34"/>
      <c r="AA77" s="34"/>
      <c r="AB77" s="34"/>
      <c r="AC77" s="34"/>
      <c r="AD77" s="34"/>
    </row>
    <row r="78" spans="1:30" x14ac:dyDescent="0.3">
      <c r="A78" s="34"/>
      <c r="B78" s="34"/>
      <c r="C78" s="34"/>
      <c r="D78" s="34"/>
      <c r="E78" s="34"/>
      <c r="F78" s="34"/>
      <c r="G78" s="34"/>
      <c r="H78" s="34"/>
      <c r="I78" s="34"/>
      <c r="J78" s="34"/>
      <c r="K78" s="34"/>
      <c r="L78" s="34"/>
      <c r="M78" s="34"/>
      <c r="N78" s="34"/>
      <c r="O78" s="34"/>
      <c r="P78" s="34"/>
      <c r="Q78" s="34"/>
      <c r="R78" s="8"/>
      <c r="S78" s="8"/>
      <c r="T78" s="8"/>
      <c r="U78" s="34"/>
      <c r="V78" s="34"/>
      <c r="W78" s="34"/>
      <c r="X78" s="34"/>
      <c r="Y78" s="34"/>
      <c r="Z78" s="34"/>
      <c r="AA78" s="34"/>
      <c r="AB78" s="34"/>
      <c r="AC78" s="34"/>
      <c r="AD78" s="34"/>
    </row>
    <row r="79" spans="1:30" x14ac:dyDescent="0.3">
      <c r="A79" s="34"/>
      <c r="B79" s="34"/>
      <c r="C79" s="34"/>
      <c r="D79" s="34"/>
      <c r="E79" s="34"/>
      <c r="F79" s="34"/>
      <c r="G79" s="34"/>
      <c r="H79" s="34"/>
      <c r="I79" s="34"/>
      <c r="J79" s="34"/>
      <c r="K79" s="34"/>
      <c r="L79" s="34"/>
      <c r="M79" s="34"/>
      <c r="N79" s="34"/>
      <c r="O79" s="34"/>
      <c r="P79" s="34"/>
      <c r="Q79" s="34"/>
      <c r="R79" s="8"/>
      <c r="S79" s="8"/>
      <c r="T79" s="8"/>
      <c r="U79" s="34"/>
      <c r="V79" s="34"/>
      <c r="W79" s="34"/>
      <c r="X79" s="34"/>
      <c r="Y79" s="34"/>
      <c r="Z79" s="34"/>
      <c r="AA79" s="34"/>
      <c r="AB79" s="34"/>
      <c r="AC79" s="34"/>
      <c r="AD79" s="34"/>
    </row>
    <row r="80" spans="1:30" x14ac:dyDescent="0.3">
      <c r="A80" s="34"/>
      <c r="B80" s="34"/>
      <c r="C80" s="34"/>
      <c r="D80" s="34"/>
      <c r="E80" s="34"/>
      <c r="F80" s="34"/>
      <c r="G80" s="34"/>
      <c r="H80" s="34"/>
      <c r="I80" s="34"/>
      <c r="J80" s="34"/>
      <c r="K80" s="34"/>
      <c r="L80" s="34"/>
      <c r="M80" s="34"/>
      <c r="N80" s="34"/>
      <c r="O80" s="34"/>
      <c r="P80" s="34"/>
      <c r="Q80" s="34"/>
      <c r="R80" s="8"/>
      <c r="S80" s="8"/>
      <c r="T80" s="8"/>
      <c r="U80" s="34"/>
      <c r="V80" s="34"/>
      <c r="W80" s="34"/>
      <c r="X80" s="34"/>
      <c r="Y80" s="34"/>
      <c r="Z80" s="34"/>
      <c r="AA80" s="34"/>
      <c r="AB80" s="34"/>
      <c r="AC80" s="34"/>
      <c r="AD80" s="34"/>
    </row>
    <row r="81" spans="1:30" x14ac:dyDescent="0.3">
      <c r="A81" s="34"/>
      <c r="B81" s="34"/>
      <c r="C81" s="34"/>
      <c r="D81" s="34"/>
      <c r="E81" s="34"/>
      <c r="F81" s="34"/>
      <c r="G81" s="34"/>
      <c r="H81" s="34"/>
      <c r="I81" s="34"/>
      <c r="J81" s="34"/>
      <c r="K81" s="34"/>
      <c r="L81" s="34"/>
      <c r="M81" s="34"/>
      <c r="N81" s="34"/>
      <c r="O81" s="34"/>
      <c r="P81" s="34"/>
      <c r="Q81" s="34"/>
      <c r="R81" s="8"/>
      <c r="S81" s="8"/>
      <c r="T81" s="8"/>
      <c r="U81" s="34"/>
      <c r="V81" s="34"/>
      <c r="W81" s="34"/>
      <c r="X81" s="34"/>
      <c r="Y81" s="34"/>
      <c r="Z81" s="34"/>
      <c r="AA81" s="34"/>
      <c r="AB81" s="34"/>
      <c r="AC81" s="34"/>
      <c r="AD81" s="34"/>
    </row>
    <row r="82" spans="1:30" x14ac:dyDescent="0.3">
      <c r="A82" s="34"/>
      <c r="B82" s="34"/>
      <c r="C82" s="34"/>
      <c r="D82" s="34"/>
      <c r="E82" s="34"/>
      <c r="F82" s="34"/>
      <c r="G82" s="34"/>
      <c r="H82" s="34"/>
      <c r="I82" s="34"/>
      <c r="J82" s="34"/>
      <c r="K82" s="34"/>
      <c r="L82" s="34"/>
      <c r="M82" s="34"/>
      <c r="N82" s="34"/>
      <c r="O82" s="34"/>
      <c r="P82" s="34"/>
      <c r="Q82" s="34"/>
      <c r="R82" s="8"/>
      <c r="S82" s="8"/>
      <c r="T82" s="8"/>
      <c r="U82" s="34"/>
      <c r="V82" s="34"/>
      <c r="W82" s="34"/>
      <c r="X82" s="34"/>
      <c r="Y82" s="34"/>
      <c r="Z82" s="34"/>
      <c r="AA82" s="34"/>
      <c r="AB82" s="34"/>
      <c r="AC82" s="34"/>
      <c r="AD82" s="34"/>
    </row>
    <row r="83" spans="1:30" x14ac:dyDescent="0.3">
      <c r="A83" s="34"/>
      <c r="B83" s="34"/>
      <c r="C83" s="34"/>
      <c r="D83" s="34"/>
      <c r="E83" s="34"/>
      <c r="F83" s="34"/>
      <c r="G83" s="34"/>
      <c r="H83" s="34"/>
      <c r="I83" s="34"/>
      <c r="J83" s="34"/>
      <c r="K83" s="34"/>
      <c r="L83" s="34"/>
      <c r="M83" s="34"/>
      <c r="N83" s="34"/>
      <c r="O83" s="34"/>
      <c r="P83" s="34"/>
      <c r="Q83" s="34"/>
      <c r="R83" s="8"/>
      <c r="S83" s="8"/>
      <c r="T83" s="8"/>
      <c r="U83" s="34"/>
      <c r="V83" s="34"/>
      <c r="W83" s="34"/>
      <c r="X83" s="34"/>
      <c r="Y83" s="34"/>
      <c r="Z83" s="34"/>
      <c r="AA83" s="34"/>
      <c r="AB83" s="34"/>
      <c r="AC83" s="34"/>
      <c r="AD83" s="34"/>
    </row>
    <row r="84" spans="1:30" x14ac:dyDescent="0.3">
      <c r="A84" s="34"/>
      <c r="B84" s="34"/>
      <c r="C84" s="34"/>
      <c r="D84" s="34"/>
      <c r="E84" s="34"/>
      <c r="F84" s="34"/>
      <c r="G84" s="34"/>
      <c r="H84" s="34"/>
      <c r="I84" s="34"/>
      <c r="J84" s="34"/>
      <c r="K84" s="34"/>
      <c r="L84" s="34"/>
      <c r="M84" s="34"/>
      <c r="N84" s="34"/>
      <c r="O84" s="34"/>
      <c r="P84" s="34"/>
      <c r="Q84" s="34"/>
      <c r="R84" s="8"/>
      <c r="S84" s="8"/>
      <c r="T84" s="8"/>
      <c r="U84" s="34"/>
      <c r="V84" s="34"/>
      <c r="W84" s="34"/>
      <c r="X84" s="34"/>
      <c r="Y84" s="34"/>
      <c r="Z84" s="34"/>
      <c r="AA84" s="34"/>
      <c r="AB84" s="34"/>
      <c r="AC84" s="34"/>
      <c r="AD84" s="34"/>
    </row>
    <row r="85" spans="1:30" x14ac:dyDescent="0.3">
      <c r="A85" s="34"/>
      <c r="B85" s="34"/>
      <c r="C85" s="34"/>
      <c r="D85" s="34"/>
      <c r="E85" s="34"/>
      <c r="F85" s="34"/>
      <c r="G85" s="34"/>
      <c r="H85" s="34"/>
      <c r="I85" s="34"/>
      <c r="J85" s="34"/>
      <c r="K85" s="34"/>
      <c r="L85" s="34"/>
      <c r="M85" s="34"/>
      <c r="N85" s="34"/>
      <c r="O85" s="34"/>
      <c r="P85" s="34"/>
      <c r="Q85" s="34"/>
      <c r="R85" s="8"/>
      <c r="S85" s="8"/>
      <c r="T85" s="8"/>
      <c r="U85" s="34"/>
      <c r="V85" s="34"/>
      <c r="W85" s="34"/>
      <c r="X85" s="34"/>
      <c r="Y85" s="34"/>
      <c r="Z85" s="34"/>
      <c r="AA85" s="34"/>
      <c r="AB85" s="34"/>
      <c r="AC85" s="34"/>
      <c r="AD85" s="34"/>
    </row>
    <row r="86" spans="1:30" x14ac:dyDescent="0.3">
      <c r="A86" s="34"/>
      <c r="B86" s="34"/>
      <c r="C86" s="34"/>
      <c r="D86" s="34"/>
      <c r="E86" s="34"/>
      <c r="F86" s="34"/>
      <c r="G86" s="34"/>
      <c r="H86" s="34"/>
      <c r="I86" s="34"/>
      <c r="J86" s="34"/>
      <c r="K86" s="34"/>
      <c r="L86" s="34"/>
      <c r="M86" s="34"/>
      <c r="N86" s="34"/>
      <c r="O86" s="34"/>
      <c r="P86" s="34"/>
      <c r="Q86" s="34"/>
      <c r="R86" s="8"/>
      <c r="S86" s="8"/>
      <c r="T86" s="8"/>
      <c r="U86" s="34"/>
      <c r="V86" s="34"/>
      <c r="W86" s="34"/>
      <c r="X86" s="34"/>
      <c r="Y86" s="34"/>
      <c r="Z86" s="34"/>
      <c r="AA86" s="34"/>
      <c r="AB86" s="34"/>
      <c r="AC86" s="34"/>
      <c r="AD86" s="34"/>
    </row>
    <row r="87" spans="1:30" x14ac:dyDescent="0.3">
      <c r="A87" s="34"/>
      <c r="B87" s="34"/>
      <c r="C87" s="34"/>
      <c r="D87" s="34"/>
      <c r="E87" s="34"/>
      <c r="F87" s="34"/>
      <c r="G87" s="34"/>
      <c r="H87" s="34"/>
      <c r="I87" s="34"/>
      <c r="J87" s="34"/>
      <c r="K87" s="34"/>
      <c r="L87" s="34"/>
      <c r="M87" s="34"/>
      <c r="N87" s="34"/>
      <c r="O87" s="34"/>
      <c r="P87" s="34"/>
      <c r="Q87" s="34"/>
      <c r="R87" s="8"/>
      <c r="S87" s="8"/>
      <c r="T87" s="8"/>
      <c r="U87" s="34"/>
      <c r="V87" s="34"/>
      <c r="W87" s="34"/>
      <c r="X87" s="34"/>
      <c r="Y87" s="34"/>
      <c r="Z87" s="34"/>
      <c r="AA87" s="34"/>
      <c r="AB87" s="34"/>
      <c r="AC87" s="34"/>
      <c r="AD87" s="34"/>
    </row>
    <row r="88" spans="1:30" x14ac:dyDescent="0.3">
      <c r="A88" s="34"/>
      <c r="B88" s="34"/>
      <c r="C88" s="34"/>
      <c r="D88" s="34"/>
      <c r="E88" s="34"/>
      <c r="F88" s="34"/>
      <c r="G88" s="34"/>
      <c r="H88" s="34"/>
      <c r="I88" s="34"/>
      <c r="J88" s="34"/>
      <c r="K88" s="34"/>
      <c r="L88" s="34"/>
      <c r="M88" s="34"/>
      <c r="N88" s="34"/>
      <c r="O88" s="34"/>
      <c r="P88" s="34"/>
      <c r="Q88" s="34"/>
      <c r="R88" s="8"/>
      <c r="S88" s="8"/>
      <c r="T88" s="8"/>
      <c r="U88" s="34"/>
      <c r="V88" s="34"/>
      <c r="W88" s="34"/>
      <c r="X88" s="34"/>
      <c r="Y88" s="34"/>
      <c r="Z88" s="34"/>
      <c r="AA88" s="34"/>
      <c r="AB88" s="34"/>
      <c r="AC88" s="34"/>
      <c r="AD88" s="34"/>
    </row>
    <row r="89" spans="1:30" x14ac:dyDescent="0.3">
      <c r="A89" s="34"/>
      <c r="B89" s="34"/>
      <c r="C89" s="34"/>
      <c r="D89" s="34"/>
      <c r="E89" s="34"/>
      <c r="F89" s="34"/>
      <c r="G89" s="34"/>
      <c r="H89" s="34"/>
      <c r="I89" s="34"/>
      <c r="J89" s="34"/>
      <c r="K89" s="34"/>
      <c r="L89" s="34"/>
      <c r="M89" s="34"/>
      <c r="N89" s="34"/>
      <c r="O89" s="34"/>
      <c r="P89" s="34"/>
      <c r="Q89" s="34"/>
      <c r="R89" s="8"/>
      <c r="S89" s="8"/>
      <c r="T89" s="8"/>
      <c r="U89" s="34"/>
      <c r="V89" s="34"/>
      <c r="W89" s="34"/>
      <c r="X89" s="34"/>
      <c r="Y89" s="34"/>
      <c r="Z89" s="34"/>
      <c r="AA89" s="34"/>
      <c r="AB89" s="34"/>
      <c r="AC89" s="34"/>
      <c r="AD89" s="34"/>
    </row>
    <row r="90" spans="1:30" x14ac:dyDescent="0.3">
      <c r="A90" s="34"/>
      <c r="B90" s="34"/>
      <c r="C90" s="34"/>
      <c r="D90" s="34"/>
      <c r="E90" s="34"/>
      <c r="F90" s="34"/>
      <c r="G90" s="34"/>
      <c r="H90" s="34"/>
      <c r="I90" s="34"/>
      <c r="J90" s="34"/>
      <c r="K90" s="34"/>
      <c r="L90" s="34"/>
      <c r="M90" s="34"/>
      <c r="N90" s="34"/>
      <c r="O90" s="34"/>
      <c r="P90" s="34"/>
      <c r="Q90" s="34"/>
      <c r="R90" s="8"/>
      <c r="S90" s="8"/>
      <c r="T90" s="8"/>
      <c r="U90" s="34"/>
      <c r="V90" s="34"/>
      <c r="W90" s="34"/>
      <c r="X90" s="34"/>
      <c r="Y90" s="34"/>
      <c r="Z90" s="34"/>
      <c r="AA90" s="34"/>
      <c r="AB90" s="34"/>
      <c r="AC90" s="34"/>
      <c r="AD90" s="34"/>
    </row>
    <row r="91" spans="1:30" x14ac:dyDescent="0.3">
      <c r="A91" s="34"/>
      <c r="B91" s="34"/>
      <c r="C91" s="34"/>
      <c r="D91" s="34"/>
      <c r="E91" s="34"/>
      <c r="F91" s="34"/>
      <c r="G91" s="34"/>
      <c r="H91" s="34"/>
      <c r="I91" s="34"/>
      <c r="J91" s="34"/>
      <c r="K91" s="34"/>
      <c r="L91" s="34"/>
      <c r="M91" s="34"/>
      <c r="N91" s="34"/>
      <c r="O91" s="34"/>
      <c r="P91" s="34"/>
      <c r="Q91" s="34"/>
      <c r="R91" s="8"/>
      <c r="S91" s="8"/>
      <c r="T91" s="8"/>
      <c r="U91" s="34"/>
      <c r="V91" s="34"/>
      <c r="W91" s="34"/>
      <c r="X91" s="34"/>
      <c r="Y91" s="34"/>
      <c r="Z91" s="34"/>
      <c r="AA91" s="34"/>
      <c r="AB91" s="34"/>
      <c r="AC91" s="34"/>
      <c r="AD91" s="34"/>
    </row>
    <row r="92" spans="1:30" x14ac:dyDescent="0.3">
      <c r="A92" s="34"/>
      <c r="B92" s="34"/>
      <c r="C92" s="34"/>
      <c r="D92" s="34"/>
      <c r="E92" s="34"/>
      <c r="F92" s="34"/>
      <c r="G92" s="34"/>
      <c r="H92" s="34"/>
      <c r="I92" s="34"/>
      <c r="J92" s="34"/>
      <c r="K92" s="34"/>
      <c r="L92" s="34"/>
      <c r="M92" s="34"/>
      <c r="N92" s="34"/>
      <c r="O92" s="34"/>
      <c r="P92" s="34"/>
      <c r="Q92" s="34"/>
      <c r="R92" s="8"/>
      <c r="S92" s="8"/>
      <c r="T92" s="8"/>
      <c r="U92" s="34"/>
      <c r="V92" s="34"/>
      <c r="W92" s="34"/>
      <c r="X92" s="34"/>
      <c r="Y92" s="34"/>
      <c r="Z92" s="34"/>
      <c r="AA92" s="34"/>
      <c r="AB92" s="34"/>
      <c r="AC92" s="34"/>
      <c r="AD92" s="34"/>
    </row>
    <row r="93" spans="1:30" x14ac:dyDescent="0.3">
      <c r="A93" s="34"/>
      <c r="B93" s="34"/>
      <c r="C93" s="34"/>
      <c r="D93" s="34"/>
      <c r="E93" s="34"/>
      <c r="F93" s="34"/>
      <c r="G93" s="34"/>
      <c r="H93" s="34"/>
      <c r="I93" s="34"/>
      <c r="J93" s="34"/>
      <c r="K93" s="34"/>
      <c r="L93" s="34"/>
      <c r="M93" s="34"/>
      <c r="N93" s="34"/>
      <c r="O93" s="34"/>
      <c r="P93" s="34"/>
      <c r="Q93" s="34"/>
      <c r="R93" s="8"/>
      <c r="S93" s="8"/>
      <c r="T93" s="8"/>
      <c r="U93" s="34"/>
      <c r="V93" s="34"/>
      <c r="W93" s="34"/>
      <c r="X93" s="34"/>
      <c r="Y93" s="34"/>
      <c r="Z93" s="34"/>
      <c r="AA93" s="34"/>
      <c r="AB93" s="34"/>
      <c r="AC93" s="34"/>
      <c r="AD93" s="34"/>
    </row>
    <row r="94" spans="1:30" x14ac:dyDescent="0.3">
      <c r="A94" s="34"/>
      <c r="B94" s="34"/>
      <c r="C94" s="34"/>
      <c r="D94" s="34"/>
      <c r="E94" s="34"/>
      <c r="F94" s="34"/>
      <c r="G94" s="34"/>
      <c r="H94" s="34"/>
      <c r="I94" s="34"/>
      <c r="J94" s="34"/>
      <c r="K94" s="34"/>
      <c r="L94" s="34"/>
      <c r="M94" s="34"/>
      <c r="N94" s="34"/>
      <c r="O94" s="34"/>
      <c r="P94" s="34"/>
      <c r="Q94" s="34"/>
      <c r="R94" s="8"/>
      <c r="S94" s="8"/>
      <c r="T94" s="8"/>
      <c r="U94" s="34"/>
      <c r="V94" s="34"/>
      <c r="W94" s="34"/>
      <c r="X94" s="34"/>
      <c r="Y94" s="34"/>
      <c r="Z94" s="34"/>
      <c r="AA94" s="34"/>
      <c r="AB94" s="34"/>
      <c r="AC94" s="34"/>
      <c r="AD94" s="34"/>
    </row>
    <row r="95" spans="1:30" x14ac:dyDescent="0.3">
      <c r="A95" s="34"/>
      <c r="B95" s="34"/>
      <c r="C95" s="34"/>
      <c r="D95" s="34"/>
      <c r="E95" s="34"/>
      <c r="F95" s="34"/>
      <c r="G95" s="34"/>
      <c r="H95" s="34"/>
      <c r="I95" s="34"/>
      <c r="J95" s="34"/>
      <c r="K95" s="34"/>
      <c r="L95" s="34"/>
      <c r="M95" s="34"/>
      <c r="N95" s="34"/>
      <c r="O95" s="34"/>
      <c r="P95" s="34"/>
      <c r="Q95" s="34"/>
      <c r="R95" s="8"/>
      <c r="S95" s="8"/>
      <c r="T95" s="8"/>
      <c r="U95" s="34"/>
      <c r="V95" s="34"/>
      <c r="W95" s="34"/>
      <c r="X95" s="34"/>
      <c r="Y95" s="34"/>
      <c r="Z95" s="34"/>
      <c r="AA95" s="34"/>
      <c r="AB95" s="34"/>
      <c r="AC95" s="34"/>
      <c r="AD95" s="34"/>
    </row>
    <row r="96" spans="1:30" x14ac:dyDescent="0.3">
      <c r="A96" s="34"/>
      <c r="B96" s="34"/>
      <c r="C96" s="34"/>
      <c r="D96" s="34"/>
      <c r="E96" s="34"/>
      <c r="F96" s="34"/>
      <c r="G96" s="34"/>
      <c r="H96" s="34"/>
      <c r="I96" s="34"/>
      <c r="J96" s="34"/>
      <c r="K96" s="34"/>
      <c r="L96" s="34"/>
      <c r="M96" s="34"/>
      <c r="N96" s="34"/>
      <c r="O96" s="34"/>
      <c r="P96" s="34"/>
      <c r="Q96" s="34"/>
      <c r="R96" s="8"/>
      <c r="S96" s="8"/>
      <c r="T96" s="8"/>
      <c r="U96" s="34"/>
      <c r="V96" s="34"/>
      <c r="W96" s="34"/>
      <c r="X96" s="34"/>
      <c r="Y96" s="34"/>
      <c r="Z96" s="34"/>
      <c r="AA96" s="34"/>
      <c r="AB96" s="34"/>
      <c r="AC96" s="34"/>
      <c r="AD96" s="34"/>
    </row>
    <row r="97" spans="1:30" x14ac:dyDescent="0.3">
      <c r="A97" s="34"/>
      <c r="B97" s="34"/>
      <c r="C97" s="34"/>
      <c r="D97" s="34"/>
      <c r="E97" s="34"/>
      <c r="F97" s="34"/>
      <c r="G97" s="34"/>
      <c r="H97" s="34"/>
      <c r="I97" s="34"/>
      <c r="J97" s="34"/>
      <c r="K97" s="34"/>
      <c r="L97" s="34"/>
      <c r="M97" s="34"/>
      <c r="N97" s="34"/>
      <c r="O97" s="34"/>
      <c r="P97" s="34"/>
      <c r="Q97" s="34"/>
      <c r="R97" s="8"/>
      <c r="S97" s="8"/>
      <c r="T97" s="8"/>
      <c r="U97" s="34"/>
      <c r="V97" s="34"/>
      <c r="W97" s="34"/>
      <c r="X97" s="34"/>
      <c r="Y97" s="34"/>
      <c r="Z97" s="34"/>
      <c r="AA97" s="34"/>
      <c r="AB97" s="34"/>
      <c r="AC97" s="34"/>
      <c r="AD97" s="34"/>
    </row>
    <row r="98" spans="1:30" x14ac:dyDescent="0.3">
      <c r="A98" s="34"/>
      <c r="B98" s="34"/>
      <c r="C98" s="34"/>
      <c r="D98" s="34"/>
      <c r="E98" s="34"/>
      <c r="F98" s="34"/>
      <c r="G98" s="34"/>
      <c r="H98" s="34"/>
      <c r="I98" s="34"/>
      <c r="J98" s="34"/>
      <c r="K98" s="34"/>
      <c r="L98" s="34"/>
      <c r="M98" s="34"/>
      <c r="N98" s="34"/>
      <c r="O98" s="34"/>
      <c r="P98" s="34"/>
      <c r="Q98" s="34"/>
      <c r="R98" s="8"/>
      <c r="S98" s="8"/>
      <c r="T98" s="8"/>
      <c r="U98" s="34"/>
      <c r="V98" s="34"/>
      <c r="W98" s="34"/>
      <c r="X98" s="34"/>
      <c r="Y98" s="34"/>
      <c r="Z98" s="34"/>
      <c r="AA98" s="34"/>
      <c r="AB98" s="34"/>
      <c r="AC98" s="34"/>
      <c r="AD98" s="34"/>
    </row>
    <row r="99" spans="1:30" x14ac:dyDescent="0.3">
      <c r="A99" s="34"/>
      <c r="B99" s="34"/>
      <c r="C99" s="34"/>
      <c r="D99" s="34"/>
      <c r="E99" s="34"/>
      <c r="F99" s="34"/>
      <c r="G99" s="34"/>
      <c r="H99" s="34"/>
      <c r="I99" s="34"/>
      <c r="J99" s="34"/>
      <c r="K99" s="34"/>
      <c r="L99" s="34"/>
      <c r="M99" s="34"/>
      <c r="N99" s="34"/>
      <c r="O99" s="34"/>
      <c r="P99" s="34"/>
      <c r="Q99" s="34"/>
      <c r="R99" s="8"/>
      <c r="S99" s="8"/>
      <c r="T99" s="8"/>
      <c r="U99" s="34"/>
      <c r="V99" s="34"/>
      <c r="W99" s="34"/>
      <c r="X99" s="34"/>
      <c r="Y99" s="34"/>
      <c r="Z99" s="34"/>
      <c r="AA99" s="34"/>
      <c r="AB99" s="34"/>
      <c r="AC99" s="34"/>
      <c r="AD99" s="34"/>
    </row>
    <row r="100" spans="1:30" x14ac:dyDescent="0.3">
      <c r="A100" s="34"/>
      <c r="B100" s="34"/>
      <c r="C100" s="34"/>
      <c r="D100" s="34"/>
      <c r="E100" s="34"/>
      <c r="F100" s="34"/>
      <c r="G100" s="34"/>
      <c r="H100" s="34"/>
      <c r="I100" s="34"/>
      <c r="J100" s="34"/>
      <c r="K100" s="34"/>
      <c r="L100" s="34"/>
      <c r="M100" s="34"/>
      <c r="N100" s="34"/>
      <c r="O100" s="34"/>
      <c r="P100" s="34"/>
      <c r="Q100" s="34"/>
      <c r="R100" s="8"/>
      <c r="S100" s="8"/>
      <c r="T100" s="8"/>
      <c r="U100" s="34"/>
      <c r="V100" s="34"/>
      <c r="W100" s="34"/>
      <c r="X100" s="34"/>
      <c r="Y100" s="34"/>
      <c r="Z100" s="34"/>
      <c r="AA100" s="34"/>
      <c r="AB100" s="34"/>
      <c r="AC100" s="34"/>
      <c r="AD100" s="34"/>
    </row>
    <row r="101" spans="1:30" x14ac:dyDescent="0.3">
      <c r="A101" s="34"/>
      <c r="B101" s="34"/>
      <c r="C101" s="34"/>
      <c r="D101" s="34"/>
      <c r="E101" s="34"/>
      <c r="F101" s="34"/>
      <c r="G101" s="34"/>
      <c r="H101" s="34"/>
      <c r="I101" s="34"/>
      <c r="J101" s="34"/>
      <c r="K101" s="34"/>
      <c r="L101" s="34"/>
      <c r="M101" s="34"/>
      <c r="N101" s="34"/>
      <c r="O101" s="34"/>
      <c r="P101" s="34"/>
      <c r="Q101" s="34"/>
      <c r="R101" s="8"/>
      <c r="S101" s="8"/>
      <c r="T101" s="8"/>
      <c r="U101" s="34"/>
      <c r="V101" s="34"/>
      <c r="W101" s="34"/>
      <c r="X101" s="34"/>
      <c r="Y101" s="34"/>
      <c r="Z101" s="34"/>
      <c r="AA101" s="34"/>
      <c r="AB101" s="34"/>
      <c r="AC101" s="34"/>
      <c r="AD101" s="34"/>
    </row>
    <row r="102" spans="1:30" x14ac:dyDescent="0.3">
      <c r="A102" s="34"/>
      <c r="B102" s="34"/>
      <c r="C102" s="34"/>
      <c r="D102" s="34"/>
      <c r="E102" s="34"/>
      <c r="F102" s="34"/>
      <c r="G102" s="34"/>
      <c r="H102" s="34"/>
      <c r="I102" s="34"/>
      <c r="J102" s="34"/>
      <c r="K102" s="34"/>
      <c r="L102" s="34"/>
      <c r="M102" s="34"/>
      <c r="N102" s="34"/>
      <c r="O102" s="34"/>
      <c r="P102" s="34"/>
      <c r="Q102" s="34"/>
      <c r="R102" s="8"/>
      <c r="S102" s="8"/>
      <c r="T102" s="8"/>
      <c r="U102" s="34"/>
      <c r="V102" s="34"/>
      <c r="W102" s="34"/>
      <c r="X102" s="34"/>
      <c r="Y102" s="34"/>
      <c r="Z102" s="34"/>
      <c r="AA102" s="34"/>
      <c r="AB102" s="34"/>
      <c r="AC102" s="34"/>
      <c r="AD102" s="34"/>
    </row>
    <row r="103" spans="1:30" x14ac:dyDescent="0.3">
      <c r="A103" s="34"/>
      <c r="B103" s="34"/>
      <c r="C103" s="34"/>
      <c r="D103" s="34"/>
      <c r="E103" s="34"/>
      <c r="F103" s="34"/>
      <c r="G103" s="34"/>
      <c r="H103" s="34"/>
      <c r="I103" s="34"/>
      <c r="J103" s="34"/>
      <c r="K103" s="34"/>
      <c r="L103" s="34"/>
      <c r="M103" s="34"/>
      <c r="N103" s="34"/>
      <c r="O103" s="34"/>
      <c r="P103" s="34"/>
      <c r="Q103" s="34"/>
      <c r="R103" s="8"/>
      <c r="S103" s="8"/>
      <c r="T103" s="8"/>
      <c r="U103" s="34"/>
      <c r="V103" s="34"/>
      <c r="W103" s="34"/>
      <c r="X103" s="34"/>
      <c r="Y103" s="34"/>
      <c r="Z103" s="34"/>
      <c r="AA103" s="34"/>
      <c r="AB103" s="34"/>
      <c r="AC103" s="34"/>
      <c r="AD103" s="34"/>
    </row>
    <row r="104" spans="1:30" x14ac:dyDescent="0.3">
      <c r="A104" s="34"/>
      <c r="B104" s="34"/>
      <c r="C104" s="34"/>
      <c r="D104" s="34"/>
      <c r="E104" s="34"/>
      <c r="F104" s="34"/>
      <c r="G104" s="34"/>
      <c r="H104" s="34"/>
      <c r="I104" s="34"/>
      <c r="J104" s="34"/>
      <c r="K104" s="34"/>
      <c r="L104" s="34"/>
      <c r="M104" s="34"/>
      <c r="N104" s="34"/>
      <c r="O104" s="34"/>
      <c r="P104" s="34"/>
      <c r="Q104" s="34"/>
      <c r="R104" s="8"/>
      <c r="S104" s="8"/>
      <c r="T104" s="8"/>
      <c r="U104" s="34"/>
      <c r="V104" s="34"/>
      <c r="W104" s="34"/>
      <c r="X104" s="34"/>
      <c r="Y104" s="34"/>
      <c r="Z104" s="34"/>
      <c r="AA104" s="34"/>
      <c r="AB104" s="34"/>
      <c r="AC104" s="34"/>
      <c r="AD104" s="34"/>
    </row>
    <row r="105" spans="1:30" x14ac:dyDescent="0.3">
      <c r="A105" s="34"/>
      <c r="B105" s="34"/>
      <c r="C105" s="34"/>
      <c r="D105" s="34"/>
      <c r="E105" s="34"/>
      <c r="F105" s="34"/>
      <c r="G105" s="34"/>
      <c r="H105" s="34"/>
      <c r="I105" s="34"/>
      <c r="J105" s="34"/>
      <c r="K105" s="34"/>
      <c r="L105" s="34"/>
      <c r="M105" s="34"/>
      <c r="N105" s="34"/>
      <c r="O105" s="34"/>
      <c r="P105" s="34"/>
      <c r="Q105" s="34"/>
      <c r="R105" s="8"/>
      <c r="S105" s="8"/>
      <c r="T105" s="8"/>
      <c r="U105" s="34"/>
      <c r="V105" s="34"/>
      <c r="W105" s="34"/>
      <c r="X105" s="34"/>
      <c r="Y105" s="34"/>
      <c r="Z105" s="34"/>
      <c r="AA105" s="34"/>
      <c r="AB105" s="34"/>
      <c r="AC105" s="34"/>
      <c r="AD105" s="34"/>
    </row>
    <row r="106" spans="1:30" x14ac:dyDescent="0.3">
      <c r="A106" s="34"/>
      <c r="B106" s="34"/>
      <c r="C106" s="34"/>
      <c r="D106" s="34"/>
      <c r="E106" s="34"/>
      <c r="F106" s="34"/>
      <c r="G106" s="34"/>
      <c r="H106" s="34"/>
      <c r="I106" s="34"/>
      <c r="J106" s="34"/>
      <c r="K106" s="34"/>
      <c r="L106" s="34"/>
      <c r="M106" s="34"/>
      <c r="N106" s="34"/>
      <c r="O106" s="34"/>
      <c r="P106" s="34"/>
      <c r="Q106" s="34"/>
      <c r="R106" s="8"/>
      <c r="S106" s="8"/>
      <c r="T106" s="8"/>
      <c r="U106" s="34"/>
      <c r="V106" s="34"/>
      <c r="W106" s="34"/>
      <c r="X106" s="34"/>
      <c r="Y106" s="34"/>
      <c r="Z106" s="34"/>
      <c r="AA106" s="34"/>
      <c r="AB106" s="34"/>
      <c r="AC106" s="34"/>
      <c r="AD106" s="34"/>
    </row>
    <row r="107" spans="1:30" x14ac:dyDescent="0.3">
      <c r="A107" s="34"/>
      <c r="B107" s="34"/>
      <c r="C107" s="34"/>
      <c r="D107" s="34"/>
      <c r="E107" s="34"/>
      <c r="F107" s="34"/>
      <c r="G107" s="34"/>
      <c r="H107" s="34"/>
      <c r="I107" s="34"/>
      <c r="J107" s="34"/>
      <c r="K107" s="34"/>
      <c r="L107" s="34"/>
      <c r="M107" s="34"/>
      <c r="N107" s="34"/>
      <c r="O107" s="34"/>
      <c r="P107" s="34"/>
      <c r="Q107" s="34"/>
      <c r="R107" s="8"/>
      <c r="S107" s="8"/>
      <c r="T107" s="8"/>
      <c r="U107" s="34"/>
      <c r="V107" s="34"/>
      <c r="W107" s="34"/>
      <c r="X107" s="34"/>
      <c r="Y107" s="34"/>
      <c r="Z107" s="34"/>
      <c r="AA107" s="34"/>
      <c r="AB107" s="34"/>
      <c r="AC107" s="34"/>
      <c r="AD107" s="34"/>
    </row>
    <row r="108" spans="1:30" x14ac:dyDescent="0.3">
      <c r="A108" s="34"/>
      <c r="B108" s="34"/>
      <c r="C108" s="34"/>
      <c r="D108" s="34"/>
      <c r="E108" s="34"/>
      <c r="F108" s="34"/>
      <c r="G108" s="34"/>
      <c r="H108" s="34"/>
      <c r="I108" s="34"/>
      <c r="J108" s="34"/>
      <c r="K108" s="34"/>
      <c r="L108" s="34"/>
      <c r="M108" s="34"/>
      <c r="N108" s="34"/>
      <c r="O108" s="34"/>
      <c r="P108" s="34"/>
      <c r="Q108" s="34"/>
      <c r="R108" s="8"/>
      <c r="S108" s="8"/>
      <c r="T108" s="8"/>
      <c r="U108" s="34"/>
      <c r="V108" s="34"/>
      <c r="W108" s="34"/>
      <c r="X108" s="34"/>
      <c r="Y108" s="34"/>
      <c r="Z108" s="34"/>
      <c r="AA108" s="34"/>
      <c r="AB108" s="34"/>
      <c r="AC108" s="34"/>
      <c r="AD108" s="34"/>
    </row>
    <row r="109" spans="1:30" x14ac:dyDescent="0.3">
      <c r="A109" s="34"/>
      <c r="B109" s="34"/>
      <c r="C109" s="34"/>
      <c r="D109" s="34"/>
      <c r="E109" s="34"/>
      <c r="F109" s="34"/>
      <c r="G109" s="34"/>
      <c r="H109" s="34"/>
      <c r="I109" s="34"/>
      <c r="J109" s="34"/>
      <c r="K109" s="34"/>
      <c r="L109" s="34"/>
      <c r="M109" s="34"/>
      <c r="N109" s="34"/>
      <c r="O109" s="34"/>
      <c r="P109" s="34"/>
      <c r="Q109" s="34"/>
      <c r="R109" s="8"/>
      <c r="S109" s="8"/>
      <c r="T109" s="8"/>
      <c r="U109" s="34"/>
      <c r="V109" s="34"/>
      <c r="W109" s="34"/>
      <c r="X109" s="34"/>
      <c r="Y109" s="34"/>
      <c r="Z109" s="34"/>
      <c r="AA109" s="34"/>
      <c r="AB109" s="34"/>
      <c r="AC109" s="34"/>
      <c r="AD109" s="34"/>
    </row>
    <row r="110" spans="1:30" x14ac:dyDescent="0.3">
      <c r="A110" s="34"/>
      <c r="B110" s="34"/>
      <c r="C110" s="34"/>
      <c r="D110" s="34"/>
      <c r="E110" s="34"/>
      <c r="F110" s="34"/>
      <c r="G110" s="34"/>
      <c r="H110" s="34"/>
      <c r="I110" s="34"/>
      <c r="J110" s="34"/>
      <c r="K110" s="34"/>
      <c r="L110" s="34"/>
      <c r="M110" s="34"/>
      <c r="N110" s="34"/>
      <c r="O110" s="34"/>
      <c r="P110" s="34"/>
      <c r="Q110" s="34"/>
      <c r="R110" s="8"/>
      <c r="S110" s="8"/>
      <c r="T110" s="8"/>
      <c r="U110" s="34"/>
      <c r="V110" s="34"/>
      <c r="W110" s="34"/>
      <c r="X110" s="34"/>
      <c r="Y110" s="34"/>
      <c r="Z110" s="34"/>
      <c r="AA110" s="34"/>
      <c r="AB110" s="34"/>
      <c r="AC110" s="34"/>
      <c r="AD110" s="34"/>
    </row>
    <row r="111" spans="1:30" x14ac:dyDescent="0.3">
      <c r="A111" s="34"/>
      <c r="B111" s="34"/>
      <c r="C111" s="34"/>
      <c r="D111" s="34"/>
      <c r="E111" s="34"/>
      <c r="F111" s="34"/>
      <c r="G111" s="34"/>
      <c r="H111" s="34"/>
      <c r="I111" s="34"/>
      <c r="J111" s="34"/>
      <c r="K111" s="34"/>
      <c r="L111" s="34"/>
      <c r="M111" s="34"/>
      <c r="N111" s="34"/>
      <c r="O111" s="34"/>
      <c r="P111" s="34"/>
      <c r="Q111" s="34"/>
      <c r="R111" s="8"/>
      <c r="S111" s="8"/>
      <c r="T111" s="8"/>
      <c r="U111" s="34"/>
      <c r="V111" s="34"/>
      <c r="W111" s="34"/>
      <c r="X111" s="34"/>
      <c r="Y111" s="34"/>
      <c r="Z111" s="34"/>
      <c r="AA111" s="34"/>
      <c r="AB111" s="34"/>
      <c r="AC111" s="34"/>
      <c r="AD111" s="34"/>
    </row>
    <row r="112" spans="1:30" x14ac:dyDescent="0.3">
      <c r="A112" s="34"/>
      <c r="B112" s="34"/>
      <c r="C112" s="34"/>
      <c r="D112" s="34"/>
      <c r="E112" s="34"/>
      <c r="F112" s="34"/>
      <c r="G112" s="34"/>
      <c r="H112" s="34"/>
      <c r="I112" s="34"/>
      <c r="J112" s="34"/>
      <c r="K112" s="34"/>
      <c r="L112" s="34"/>
      <c r="M112" s="34"/>
      <c r="N112" s="34"/>
      <c r="O112" s="34"/>
      <c r="P112" s="34"/>
      <c r="Q112" s="34"/>
      <c r="R112" s="8"/>
      <c r="S112" s="8"/>
      <c r="T112" s="8"/>
      <c r="U112" s="34"/>
      <c r="V112" s="34"/>
      <c r="W112" s="34"/>
      <c r="X112" s="34"/>
      <c r="Y112" s="34"/>
      <c r="Z112" s="34"/>
      <c r="AA112" s="34"/>
      <c r="AB112" s="34"/>
      <c r="AC112" s="34"/>
      <c r="AD112" s="34"/>
    </row>
    <row r="113" spans="1:30" x14ac:dyDescent="0.3">
      <c r="A113" s="34"/>
      <c r="B113" s="34"/>
      <c r="C113" s="34"/>
      <c r="D113" s="34"/>
      <c r="E113" s="34"/>
      <c r="F113" s="34"/>
      <c r="G113" s="34"/>
      <c r="H113" s="34"/>
      <c r="I113" s="34"/>
      <c r="J113" s="34"/>
      <c r="K113" s="34"/>
      <c r="L113" s="34"/>
      <c r="M113" s="34"/>
      <c r="N113" s="34"/>
      <c r="O113" s="34"/>
      <c r="P113" s="34"/>
      <c r="Q113" s="34"/>
      <c r="R113" s="8"/>
      <c r="S113" s="8"/>
      <c r="T113" s="8"/>
      <c r="U113" s="34"/>
      <c r="V113" s="34"/>
      <c r="W113" s="34"/>
      <c r="X113" s="34"/>
      <c r="Y113" s="34"/>
      <c r="Z113" s="34"/>
      <c r="AA113" s="34"/>
      <c r="AB113" s="34"/>
      <c r="AC113" s="34"/>
      <c r="AD113" s="34"/>
    </row>
    <row r="114" spans="1:30" x14ac:dyDescent="0.3">
      <c r="A114" s="34"/>
      <c r="B114" s="34"/>
      <c r="C114" s="34"/>
      <c r="D114" s="34"/>
      <c r="E114" s="34"/>
      <c r="F114" s="34"/>
      <c r="G114" s="34"/>
      <c r="H114" s="34"/>
      <c r="I114" s="34"/>
      <c r="J114" s="34"/>
      <c r="K114" s="34"/>
      <c r="L114" s="34"/>
      <c r="M114" s="34"/>
      <c r="N114" s="34"/>
      <c r="O114" s="34"/>
      <c r="P114" s="34"/>
      <c r="Q114" s="34"/>
      <c r="R114" s="8"/>
      <c r="S114" s="8"/>
      <c r="T114" s="8"/>
      <c r="U114" s="34"/>
      <c r="V114" s="34"/>
      <c r="W114" s="34"/>
      <c r="X114" s="34"/>
      <c r="Y114" s="34"/>
      <c r="Z114" s="34"/>
      <c r="AA114" s="34"/>
      <c r="AB114" s="34"/>
      <c r="AC114" s="34"/>
      <c r="AD114" s="34"/>
    </row>
    <row r="115" spans="1:30" x14ac:dyDescent="0.3">
      <c r="A115" s="34"/>
      <c r="B115" s="34"/>
      <c r="C115" s="34"/>
      <c r="D115" s="34"/>
      <c r="E115" s="34"/>
      <c r="F115" s="34"/>
      <c r="G115" s="34"/>
      <c r="H115" s="34"/>
      <c r="I115" s="34"/>
      <c r="J115" s="34"/>
      <c r="K115" s="34"/>
      <c r="L115" s="34"/>
      <c r="M115" s="34"/>
      <c r="N115" s="34"/>
      <c r="O115" s="34"/>
      <c r="P115" s="34"/>
      <c r="Q115" s="34"/>
      <c r="R115" s="8"/>
      <c r="S115" s="8"/>
      <c r="T115" s="8"/>
      <c r="U115" s="34"/>
      <c r="V115" s="34"/>
      <c r="W115" s="34"/>
      <c r="X115" s="34"/>
      <c r="Y115" s="34"/>
      <c r="Z115" s="34"/>
      <c r="AA115" s="34"/>
      <c r="AB115" s="34"/>
      <c r="AC115" s="34"/>
      <c r="AD115" s="34"/>
    </row>
    <row r="116" spans="1:30" x14ac:dyDescent="0.3">
      <c r="A116" s="34"/>
      <c r="B116" s="34"/>
      <c r="C116" s="34"/>
      <c r="D116" s="34"/>
      <c r="E116" s="34"/>
      <c r="F116" s="34"/>
      <c r="G116" s="34"/>
      <c r="H116" s="34"/>
      <c r="I116" s="34"/>
      <c r="J116" s="34"/>
      <c r="K116" s="34"/>
      <c r="L116" s="34"/>
      <c r="M116" s="34"/>
      <c r="N116" s="34"/>
      <c r="O116" s="34"/>
      <c r="P116" s="34"/>
      <c r="Q116" s="34"/>
      <c r="R116" s="8"/>
      <c r="S116" s="8"/>
      <c r="T116" s="8"/>
      <c r="U116" s="34"/>
      <c r="V116" s="34"/>
      <c r="W116" s="34"/>
      <c r="X116" s="34"/>
      <c r="Y116" s="34"/>
      <c r="Z116" s="34"/>
      <c r="AA116" s="34"/>
      <c r="AB116" s="34"/>
      <c r="AC116" s="34"/>
      <c r="AD116" s="34"/>
    </row>
    <row r="117" spans="1:30" x14ac:dyDescent="0.3">
      <c r="A117" s="34"/>
      <c r="B117" s="34"/>
      <c r="C117" s="34"/>
      <c r="D117" s="34"/>
      <c r="E117" s="34"/>
      <c r="F117" s="34"/>
      <c r="G117" s="34"/>
      <c r="H117" s="34"/>
      <c r="I117" s="34"/>
      <c r="J117" s="34"/>
      <c r="K117" s="34"/>
      <c r="L117" s="34"/>
      <c r="M117" s="34"/>
      <c r="N117" s="34"/>
      <c r="O117" s="34"/>
      <c r="P117" s="34"/>
      <c r="Q117" s="34"/>
      <c r="R117" s="8"/>
      <c r="S117" s="8"/>
      <c r="T117" s="8"/>
      <c r="U117" s="34"/>
      <c r="V117" s="34"/>
      <c r="W117" s="34"/>
      <c r="X117" s="34"/>
      <c r="Y117" s="34"/>
      <c r="Z117" s="34"/>
      <c r="AA117" s="34"/>
      <c r="AB117" s="34"/>
      <c r="AC117" s="34"/>
      <c r="AD117" s="34"/>
    </row>
    <row r="118" spans="1:30" x14ac:dyDescent="0.3">
      <c r="A118" s="34"/>
      <c r="B118" s="34"/>
      <c r="C118" s="34"/>
      <c r="D118" s="34"/>
      <c r="E118" s="34"/>
      <c r="F118" s="34"/>
      <c r="G118" s="34"/>
      <c r="H118" s="34"/>
      <c r="I118" s="34"/>
      <c r="J118" s="34"/>
      <c r="K118" s="34"/>
      <c r="L118" s="34"/>
      <c r="M118" s="34"/>
      <c r="N118" s="34"/>
      <c r="O118" s="34"/>
      <c r="P118" s="34"/>
      <c r="Q118" s="34"/>
      <c r="R118" s="8"/>
      <c r="S118" s="8"/>
      <c r="T118" s="8"/>
      <c r="U118" s="34"/>
      <c r="V118" s="34"/>
      <c r="W118" s="34"/>
      <c r="X118" s="34"/>
      <c r="Y118" s="34"/>
      <c r="Z118" s="34"/>
      <c r="AA118" s="34"/>
      <c r="AB118" s="34"/>
      <c r="AC118" s="34"/>
      <c r="AD118" s="34"/>
    </row>
    <row r="119" spans="1:30" x14ac:dyDescent="0.3">
      <c r="A119" s="34"/>
      <c r="B119" s="34"/>
      <c r="C119" s="34"/>
      <c r="D119" s="34"/>
      <c r="E119" s="34"/>
      <c r="F119" s="34"/>
      <c r="G119" s="34"/>
      <c r="H119" s="34"/>
      <c r="I119" s="34"/>
      <c r="J119" s="34"/>
      <c r="K119" s="34"/>
      <c r="L119" s="34"/>
      <c r="M119" s="34"/>
      <c r="N119" s="34"/>
      <c r="O119" s="34"/>
      <c r="P119" s="34"/>
      <c r="Q119" s="34"/>
      <c r="R119" s="8"/>
      <c r="S119" s="8"/>
      <c r="T119" s="8"/>
      <c r="U119" s="34"/>
      <c r="V119" s="34"/>
      <c r="W119" s="34"/>
      <c r="X119" s="34"/>
      <c r="Y119" s="34"/>
      <c r="Z119" s="34"/>
      <c r="AA119" s="34"/>
      <c r="AB119" s="34"/>
      <c r="AC119" s="34"/>
      <c r="AD119" s="34"/>
    </row>
    <row r="120" spans="1:30" x14ac:dyDescent="0.3">
      <c r="A120" s="34"/>
      <c r="B120" s="34"/>
      <c r="C120" s="34"/>
      <c r="D120" s="34"/>
      <c r="E120" s="34"/>
      <c r="F120" s="34"/>
      <c r="G120" s="34"/>
      <c r="H120" s="34"/>
      <c r="I120" s="34"/>
      <c r="J120" s="34"/>
      <c r="K120" s="34"/>
      <c r="L120" s="34"/>
      <c r="M120" s="34"/>
      <c r="N120" s="34"/>
      <c r="O120" s="34"/>
      <c r="P120" s="34"/>
      <c r="Q120" s="34"/>
      <c r="R120" s="8"/>
      <c r="S120" s="8"/>
      <c r="T120" s="8"/>
      <c r="U120" s="34"/>
      <c r="V120" s="34"/>
      <c r="W120" s="34"/>
      <c r="X120" s="34"/>
      <c r="Y120" s="34"/>
      <c r="Z120" s="34"/>
      <c r="AA120" s="34"/>
      <c r="AB120" s="34"/>
      <c r="AC120" s="34"/>
      <c r="AD120" s="34"/>
    </row>
    <row r="121" spans="1:30" x14ac:dyDescent="0.3">
      <c r="A121" s="34"/>
      <c r="B121" s="34"/>
      <c r="C121" s="34"/>
      <c r="D121" s="34"/>
      <c r="E121" s="34"/>
      <c r="F121" s="34"/>
      <c r="G121" s="34"/>
      <c r="H121" s="34"/>
      <c r="I121" s="34"/>
      <c r="J121" s="34"/>
      <c r="K121" s="34"/>
      <c r="L121" s="34"/>
      <c r="M121" s="34"/>
      <c r="N121" s="34"/>
      <c r="O121" s="34"/>
      <c r="P121" s="34"/>
      <c r="Q121" s="34"/>
      <c r="R121" s="8"/>
      <c r="S121" s="8"/>
      <c r="T121" s="8"/>
      <c r="U121" s="34"/>
      <c r="V121" s="34"/>
      <c r="W121" s="34"/>
      <c r="X121" s="34"/>
      <c r="Y121" s="34"/>
      <c r="Z121" s="34"/>
      <c r="AA121" s="34"/>
      <c r="AB121" s="34"/>
      <c r="AC121" s="34"/>
      <c r="AD121" s="34"/>
    </row>
    <row r="122" spans="1:30" x14ac:dyDescent="0.3">
      <c r="A122" s="34"/>
      <c r="B122" s="34"/>
      <c r="C122" s="34"/>
      <c r="D122" s="34"/>
      <c r="E122" s="34"/>
      <c r="F122" s="34"/>
      <c r="G122" s="34"/>
      <c r="H122" s="34"/>
      <c r="I122" s="34"/>
      <c r="J122" s="34"/>
      <c r="K122" s="34"/>
      <c r="L122" s="34"/>
      <c r="M122" s="34"/>
      <c r="N122" s="34"/>
      <c r="O122" s="34"/>
      <c r="P122" s="34"/>
      <c r="Q122" s="34"/>
      <c r="R122" s="8"/>
      <c r="S122" s="8"/>
      <c r="T122" s="8"/>
      <c r="U122" s="34"/>
      <c r="V122" s="34"/>
      <c r="W122" s="34"/>
      <c r="X122" s="34"/>
      <c r="Y122" s="34"/>
      <c r="Z122" s="34"/>
      <c r="AA122" s="34"/>
      <c r="AB122" s="34"/>
      <c r="AC122" s="34"/>
      <c r="AD122" s="34"/>
    </row>
    <row r="123" spans="1:30" x14ac:dyDescent="0.3">
      <c r="A123" s="34"/>
      <c r="B123" s="34"/>
      <c r="C123" s="34"/>
      <c r="D123" s="34"/>
      <c r="E123" s="34"/>
      <c r="F123" s="34"/>
      <c r="G123" s="34"/>
      <c r="H123" s="34"/>
      <c r="I123" s="34"/>
      <c r="J123" s="34"/>
      <c r="K123" s="34"/>
      <c r="L123" s="34"/>
      <c r="M123" s="34"/>
      <c r="N123" s="34"/>
      <c r="O123" s="34"/>
      <c r="P123" s="34"/>
      <c r="Q123" s="34"/>
      <c r="R123" s="8"/>
      <c r="S123" s="8"/>
      <c r="T123" s="8"/>
      <c r="U123" s="34"/>
      <c r="V123" s="34"/>
      <c r="W123" s="34"/>
      <c r="X123" s="34"/>
      <c r="Y123" s="34"/>
      <c r="Z123" s="34"/>
      <c r="AA123" s="34"/>
      <c r="AB123" s="34"/>
      <c r="AC123" s="34"/>
      <c r="AD123" s="34"/>
    </row>
    <row r="124" spans="1:30" x14ac:dyDescent="0.3">
      <c r="A124" s="34"/>
      <c r="B124" s="34"/>
      <c r="C124" s="34"/>
      <c r="D124" s="34"/>
      <c r="E124" s="34"/>
      <c r="F124" s="34"/>
      <c r="G124" s="34"/>
      <c r="H124" s="34"/>
      <c r="I124" s="34"/>
      <c r="J124" s="34"/>
      <c r="K124" s="34"/>
      <c r="L124" s="34"/>
      <c r="M124" s="34"/>
      <c r="N124" s="34"/>
      <c r="O124" s="34"/>
      <c r="P124" s="34"/>
      <c r="Q124" s="34"/>
      <c r="R124" s="8"/>
      <c r="S124" s="8"/>
      <c r="T124" s="8"/>
      <c r="U124" s="34"/>
      <c r="V124" s="34"/>
      <c r="W124" s="34"/>
      <c r="X124" s="34"/>
      <c r="Y124" s="34"/>
      <c r="Z124" s="34"/>
      <c r="AA124" s="34"/>
      <c r="AB124" s="34"/>
      <c r="AC124" s="34"/>
      <c r="AD124" s="34"/>
    </row>
    <row r="125" spans="1:30" x14ac:dyDescent="0.3">
      <c r="A125" s="34"/>
      <c r="B125" s="34"/>
      <c r="C125" s="34"/>
      <c r="D125" s="34"/>
      <c r="E125" s="34"/>
      <c r="F125" s="34"/>
      <c r="G125" s="34"/>
      <c r="H125" s="34"/>
      <c r="I125" s="34"/>
      <c r="J125" s="34"/>
      <c r="K125" s="34"/>
      <c r="L125" s="34"/>
      <c r="M125" s="34"/>
      <c r="N125" s="34"/>
      <c r="O125" s="34"/>
      <c r="P125" s="34"/>
      <c r="Q125" s="34"/>
      <c r="R125" s="8"/>
      <c r="S125" s="8"/>
      <c r="T125" s="8"/>
      <c r="U125" s="34"/>
      <c r="V125" s="34"/>
      <c r="W125" s="34"/>
      <c r="X125" s="34"/>
      <c r="Y125" s="34"/>
      <c r="Z125" s="34"/>
      <c r="AA125" s="34"/>
      <c r="AB125" s="34"/>
      <c r="AC125" s="34"/>
      <c r="AD125" s="34"/>
    </row>
    <row r="126" spans="1:30" x14ac:dyDescent="0.3">
      <c r="A126" s="34"/>
      <c r="B126" s="34"/>
      <c r="C126" s="34"/>
      <c r="D126" s="34"/>
      <c r="E126" s="34"/>
      <c r="F126" s="34"/>
      <c r="G126" s="34"/>
      <c r="H126" s="34"/>
      <c r="I126" s="34"/>
      <c r="J126" s="34"/>
      <c r="K126" s="34"/>
      <c r="L126" s="34"/>
      <c r="M126" s="34"/>
      <c r="N126" s="34"/>
      <c r="O126" s="34"/>
      <c r="P126" s="34"/>
      <c r="Q126" s="34"/>
      <c r="R126" s="8"/>
      <c r="S126" s="8"/>
      <c r="T126" s="8"/>
      <c r="U126" s="34"/>
      <c r="V126" s="34"/>
      <c r="W126" s="34"/>
      <c r="X126" s="34"/>
      <c r="Y126" s="34"/>
      <c r="Z126" s="34"/>
      <c r="AA126" s="34"/>
      <c r="AB126" s="34"/>
      <c r="AC126" s="34"/>
      <c r="AD126" s="34"/>
    </row>
    <row r="127" spans="1:30" x14ac:dyDescent="0.3">
      <c r="A127" s="34"/>
      <c r="B127" s="34"/>
      <c r="C127" s="34"/>
      <c r="D127" s="34"/>
      <c r="E127" s="34"/>
      <c r="F127" s="34"/>
      <c r="G127" s="34"/>
      <c r="H127" s="34"/>
      <c r="I127" s="34"/>
      <c r="J127" s="34"/>
      <c r="K127" s="34"/>
      <c r="L127" s="34"/>
      <c r="M127" s="34"/>
      <c r="N127" s="34"/>
      <c r="O127" s="34"/>
      <c r="P127" s="34"/>
      <c r="Q127" s="34"/>
      <c r="R127" s="8"/>
      <c r="S127" s="8"/>
      <c r="T127" s="8"/>
      <c r="U127" s="34"/>
      <c r="V127" s="34"/>
      <c r="W127" s="34"/>
      <c r="X127" s="34"/>
      <c r="Y127" s="34"/>
      <c r="Z127" s="34"/>
      <c r="AA127" s="34"/>
      <c r="AB127" s="34"/>
      <c r="AC127" s="34"/>
      <c r="AD127" s="34"/>
    </row>
    <row r="128" spans="1:30" x14ac:dyDescent="0.3">
      <c r="A128" s="34"/>
      <c r="B128" s="34"/>
      <c r="C128" s="34"/>
      <c r="D128" s="34"/>
      <c r="E128" s="34"/>
      <c r="F128" s="34"/>
      <c r="G128" s="34"/>
      <c r="H128" s="34"/>
      <c r="I128" s="34"/>
      <c r="J128" s="34"/>
      <c r="K128" s="34"/>
      <c r="L128" s="34"/>
      <c r="M128" s="34"/>
      <c r="N128" s="34"/>
      <c r="O128" s="34"/>
      <c r="P128" s="34"/>
      <c r="Q128" s="34"/>
      <c r="R128" s="8"/>
      <c r="S128" s="8"/>
      <c r="T128" s="8"/>
      <c r="U128" s="34"/>
      <c r="V128" s="34"/>
      <c r="W128" s="34"/>
      <c r="X128" s="34"/>
      <c r="Y128" s="34"/>
      <c r="Z128" s="34"/>
      <c r="AA128" s="34"/>
      <c r="AB128" s="34"/>
      <c r="AC128" s="34"/>
      <c r="AD128" s="34"/>
    </row>
    <row r="129" spans="1:30" x14ac:dyDescent="0.3">
      <c r="A129" s="34"/>
      <c r="B129" s="34"/>
      <c r="C129" s="34"/>
      <c r="D129" s="34"/>
      <c r="E129" s="34"/>
      <c r="F129" s="34"/>
      <c r="G129" s="34"/>
      <c r="H129" s="34"/>
      <c r="I129" s="34"/>
      <c r="J129" s="34"/>
      <c r="K129" s="34"/>
      <c r="L129" s="34"/>
      <c r="M129" s="34"/>
      <c r="N129" s="34"/>
      <c r="O129" s="34"/>
      <c r="P129" s="34"/>
      <c r="Q129" s="34"/>
      <c r="R129" s="8"/>
      <c r="S129" s="8"/>
      <c r="T129" s="8"/>
      <c r="U129" s="34"/>
      <c r="V129" s="34"/>
      <c r="W129" s="34"/>
      <c r="X129" s="34"/>
      <c r="Y129" s="34"/>
      <c r="Z129" s="34"/>
      <c r="AA129" s="34"/>
      <c r="AB129" s="34"/>
      <c r="AC129" s="34"/>
      <c r="AD129" s="34"/>
    </row>
    <row r="130" spans="1:30" x14ac:dyDescent="0.3">
      <c r="A130" s="34"/>
      <c r="B130" s="34"/>
      <c r="C130" s="34"/>
      <c r="D130" s="34"/>
      <c r="E130" s="34"/>
      <c r="F130" s="34"/>
      <c r="G130" s="34"/>
      <c r="H130" s="34"/>
      <c r="I130" s="34"/>
      <c r="J130" s="34"/>
      <c r="K130" s="34"/>
      <c r="L130" s="34"/>
      <c r="M130" s="34"/>
      <c r="N130" s="34"/>
      <c r="O130" s="34"/>
      <c r="P130" s="34"/>
      <c r="Q130" s="34"/>
      <c r="R130" s="8"/>
      <c r="S130" s="8"/>
      <c r="T130" s="8"/>
      <c r="U130" s="34"/>
      <c r="V130" s="34"/>
      <c r="W130" s="34"/>
      <c r="X130" s="34"/>
      <c r="Y130" s="34"/>
      <c r="Z130" s="34"/>
      <c r="AA130" s="34"/>
      <c r="AB130" s="34"/>
      <c r="AC130" s="34"/>
      <c r="AD130" s="34"/>
    </row>
    <row r="131" spans="1:30" x14ac:dyDescent="0.3">
      <c r="A131" s="34"/>
      <c r="B131" s="34"/>
      <c r="C131" s="34"/>
      <c r="D131" s="34"/>
      <c r="E131" s="34"/>
      <c r="F131" s="34"/>
      <c r="G131" s="34"/>
      <c r="H131" s="34"/>
      <c r="I131" s="34"/>
      <c r="J131" s="34"/>
      <c r="K131" s="34"/>
      <c r="L131" s="34"/>
      <c r="M131" s="34"/>
      <c r="N131" s="34"/>
      <c r="O131" s="34"/>
      <c r="P131" s="34"/>
      <c r="Q131" s="34"/>
      <c r="R131" s="8"/>
      <c r="S131" s="8"/>
      <c r="T131" s="8"/>
      <c r="U131" s="34"/>
      <c r="V131" s="34"/>
      <c r="W131" s="34"/>
      <c r="X131" s="34"/>
      <c r="Y131" s="34"/>
      <c r="Z131" s="34"/>
      <c r="AA131" s="34"/>
      <c r="AB131" s="34"/>
      <c r="AC131" s="34"/>
      <c r="AD131" s="34"/>
    </row>
    <row r="132" spans="1:30" x14ac:dyDescent="0.3">
      <c r="A132" s="34"/>
      <c r="B132" s="34"/>
      <c r="C132" s="34"/>
      <c r="D132" s="34"/>
      <c r="E132" s="34"/>
      <c r="F132" s="34"/>
      <c r="G132" s="34"/>
      <c r="H132" s="34"/>
      <c r="I132" s="34"/>
      <c r="J132" s="34"/>
      <c r="K132" s="34"/>
      <c r="L132" s="34"/>
      <c r="M132" s="34"/>
      <c r="N132" s="34"/>
      <c r="O132" s="34"/>
      <c r="P132" s="34"/>
      <c r="Q132" s="34"/>
      <c r="R132" s="8"/>
      <c r="S132" s="8"/>
      <c r="T132" s="8"/>
      <c r="U132" s="34"/>
      <c r="V132" s="34"/>
      <c r="W132" s="34"/>
      <c r="X132" s="34"/>
      <c r="Y132" s="34"/>
      <c r="Z132" s="34"/>
      <c r="AA132" s="34"/>
      <c r="AB132" s="34"/>
      <c r="AC132" s="34"/>
      <c r="AD132" s="34"/>
    </row>
    <row r="133" spans="1:30" x14ac:dyDescent="0.3">
      <c r="A133" s="34"/>
      <c r="B133" s="34"/>
      <c r="C133" s="34"/>
      <c r="D133" s="34"/>
      <c r="E133" s="34"/>
      <c r="F133" s="34"/>
      <c r="G133" s="34"/>
      <c r="H133" s="34"/>
      <c r="I133" s="34"/>
      <c r="J133" s="34"/>
      <c r="K133" s="34"/>
      <c r="L133" s="34"/>
      <c r="M133" s="34"/>
      <c r="N133" s="34"/>
      <c r="O133" s="34"/>
      <c r="P133" s="34"/>
      <c r="Q133" s="34"/>
      <c r="R133" s="8"/>
      <c r="S133" s="8"/>
      <c r="T133" s="8"/>
      <c r="U133" s="34"/>
      <c r="V133" s="34"/>
      <c r="W133" s="34"/>
      <c r="X133" s="34"/>
      <c r="Y133" s="34"/>
      <c r="Z133" s="34"/>
      <c r="AA133" s="34"/>
      <c r="AB133" s="34"/>
      <c r="AC133" s="34"/>
      <c r="AD133" s="34"/>
    </row>
    <row r="134" spans="1:30" x14ac:dyDescent="0.3">
      <c r="A134" s="34"/>
      <c r="B134" s="34"/>
      <c r="C134" s="34"/>
      <c r="D134" s="34"/>
      <c r="E134" s="34"/>
      <c r="F134" s="34"/>
      <c r="G134" s="34"/>
      <c r="H134" s="34"/>
      <c r="I134" s="34"/>
      <c r="J134" s="34"/>
      <c r="K134" s="34"/>
      <c r="L134" s="34"/>
      <c r="M134" s="34"/>
      <c r="N134" s="34"/>
      <c r="O134" s="34"/>
      <c r="P134" s="34"/>
      <c r="Q134" s="34"/>
      <c r="R134" s="8"/>
      <c r="S134" s="8"/>
      <c r="T134" s="8"/>
      <c r="U134" s="34"/>
      <c r="V134" s="34"/>
      <c r="W134" s="34"/>
      <c r="X134" s="34"/>
      <c r="Y134" s="34"/>
      <c r="Z134" s="34"/>
      <c r="AA134" s="34"/>
      <c r="AB134" s="34"/>
      <c r="AC134" s="34"/>
      <c r="AD134" s="34"/>
    </row>
    <row r="135" spans="1:30" x14ac:dyDescent="0.3">
      <c r="A135" s="34"/>
      <c r="B135" s="34"/>
      <c r="C135" s="34"/>
      <c r="D135" s="34"/>
      <c r="E135" s="34"/>
      <c r="F135" s="34"/>
      <c r="G135" s="34"/>
      <c r="H135" s="34"/>
      <c r="I135" s="34"/>
      <c r="J135" s="34"/>
      <c r="K135" s="34"/>
      <c r="L135" s="34"/>
      <c r="M135" s="34"/>
      <c r="N135" s="34"/>
      <c r="O135" s="34"/>
      <c r="P135" s="34"/>
      <c r="Q135" s="34"/>
      <c r="R135" s="8"/>
      <c r="S135" s="8"/>
      <c r="T135" s="8"/>
      <c r="U135" s="34"/>
      <c r="V135" s="34"/>
      <c r="W135" s="34"/>
      <c r="X135" s="34"/>
      <c r="Y135" s="34"/>
      <c r="Z135" s="34"/>
      <c r="AA135" s="34"/>
      <c r="AB135" s="34"/>
      <c r="AC135" s="34"/>
      <c r="AD135" s="34"/>
    </row>
    <row r="136" spans="1:30" x14ac:dyDescent="0.3">
      <c r="A136" s="34"/>
      <c r="B136" s="34"/>
      <c r="C136" s="34"/>
      <c r="D136" s="34"/>
      <c r="E136" s="34"/>
      <c r="F136" s="34"/>
      <c r="G136" s="34"/>
      <c r="H136" s="34"/>
      <c r="I136" s="34"/>
      <c r="J136" s="34"/>
      <c r="K136" s="34"/>
      <c r="L136" s="34"/>
      <c r="M136" s="34"/>
      <c r="N136" s="34"/>
      <c r="O136" s="34"/>
      <c r="P136" s="34"/>
      <c r="Q136" s="34"/>
      <c r="R136" s="8"/>
      <c r="S136" s="8"/>
      <c r="T136" s="8"/>
      <c r="U136" s="34"/>
      <c r="V136" s="34"/>
      <c r="W136" s="34"/>
      <c r="X136" s="34"/>
      <c r="Y136" s="34"/>
      <c r="Z136" s="34"/>
      <c r="AA136" s="34"/>
      <c r="AB136" s="34"/>
      <c r="AC136" s="34"/>
      <c r="AD136" s="34"/>
    </row>
    <row r="137" spans="1:30" x14ac:dyDescent="0.3">
      <c r="A137" s="34"/>
      <c r="B137" s="34"/>
      <c r="C137" s="34"/>
      <c r="D137" s="34"/>
      <c r="E137" s="34"/>
      <c r="F137" s="34"/>
      <c r="G137" s="34"/>
      <c r="H137" s="34"/>
      <c r="I137" s="34"/>
      <c r="J137" s="34"/>
      <c r="K137" s="34"/>
      <c r="L137" s="34"/>
      <c r="M137" s="34"/>
      <c r="N137" s="34"/>
      <c r="O137" s="34"/>
      <c r="P137" s="34"/>
      <c r="Q137" s="34"/>
      <c r="R137" s="8"/>
      <c r="S137" s="8"/>
      <c r="T137" s="8"/>
      <c r="U137" s="34"/>
      <c r="V137" s="34"/>
      <c r="W137" s="34"/>
      <c r="X137" s="34"/>
      <c r="Y137" s="34"/>
      <c r="Z137" s="34"/>
      <c r="AA137" s="34"/>
      <c r="AB137" s="34"/>
      <c r="AC137" s="34"/>
      <c r="AD137" s="34"/>
    </row>
    <row r="138" spans="1:30" x14ac:dyDescent="0.3">
      <c r="A138" s="34"/>
      <c r="B138" s="34"/>
      <c r="C138" s="34"/>
      <c r="D138" s="34"/>
      <c r="E138" s="34"/>
      <c r="F138" s="34"/>
      <c r="G138" s="34"/>
      <c r="H138" s="34"/>
      <c r="I138" s="34"/>
      <c r="J138" s="34"/>
      <c r="K138" s="34"/>
      <c r="L138" s="34"/>
      <c r="M138" s="34"/>
      <c r="N138" s="34"/>
      <c r="O138" s="34"/>
      <c r="P138" s="34"/>
      <c r="Q138" s="34"/>
      <c r="R138" s="8"/>
      <c r="S138" s="8"/>
      <c r="T138" s="8"/>
      <c r="U138" s="34"/>
      <c r="V138" s="34"/>
      <c r="W138" s="34"/>
      <c r="X138" s="34"/>
      <c r="Y138" s="34"/>
      <c r="Z138" s="34"/>
      <c r="AA138" s="34"/>
      <c r="AB138" s="34"/>
      <c r="AC138" s="34"/>
      <c r="AD138" s="34"/>
    </row>
    <row r="139" spans="1:30" x14ac:dyDescent="0.3">
      <c r="A139" s="34"/>
      <c r="B139" s="34"/>
      <c r="C139" s="34"/>
      <c r="D139" s="34"/>
      <c r="E139" s="34"/>
      <c r="F139" s="34"/>
      <c r="G139" s="34"/>
      <c r="H139" s="34"/>
      <c r="I139" s="34"/>
      <c r="J139" s="34"/>
      <c r="K139" s="34"/>
      <c r="L139" s="34"/>
      <c r="M139" s="34"/>
      <c r="N139" s="34"/>
      <c r="O139" s="34"/>
      <c r="P139" s="34"/>
      <c r="Q139" s="34"/>
      <c r="R139" s="8"/>
      <c r="S139" s="8"/>
      <c r="T139" s="8"/>
      <c r="U139" s="34"/>
      <c r="V139" s="34"/>
      <c r="W139" s="34"/>
      <c r="X139" s="34"/>
      <c r="Y139" s="34"/>
      <c r="Z139" s="34"/>
      <c r="AA139" s="34"/>
      <c r="AB139" s="34"/>
      <c r="AC139" s="34"/>
      <c r="AD139" s="34"/>
    </row>
    <row r="140" spans="1:30" x14ac:dyDescent="0.3">
      <c r="A140" s="34"/>
      <c r="B140" s="34"/>
      <c r="C140" s="34"/>
      <c r="D140" s="34"/>
      <c r="E140" s="34"/>
      <c r="F140" s="34"/>
      <c r="G140" s="34"/>
      <c r="H140" s="34"/>
      <c r="I140" s="34"/>
      <c r="J140" s="34"/>
      <c r="K140" s="34"/>
      <c r="L140" s="34"/>
      <c r="M140" s="34"/>
      <c r="N140" s="34"/>
      <c r="O140" s="34"/>
      <c r="P140" s="34"/>
      <c r="Q140" s="34"/>
      <c r="R140" s="8"/>
      <c r="S140" s="8"/>
      <c r="T140" s="8"/>
      <c r="U140" s="34"/>
      <c r="V140" s="34"/>
      <c r="W140" s="34"/>
      <c r="X140" s="34"/>
      <c r="Y140" s="34"/>
      <c r="Z140" s="34"/>
      <c r="AA140" s="34"/>
      <c r="AB140" s="34"/>
      <c r="AC140" s="34"/>
      <c r="AD140" s="34"/>
    </row>
    <row r="141" spans="1:30" x14ac:dyDescent="0.3">
      <c r="A141" s="34"/>
      <c r="B141" s="34"/>
      <c r="C141" s="34"/>
      <c r="D141" s="34"/>
      <c r="E141" s="34"/>
      <c r="F141" s="34"/>
      <c r="G141" s="34"/>
      <c r="H141" s="34"/>
      <c r="I141" s="34"/>
      <c r="J141" s="34"/>
      <c r="K141" s="34"/>
      <c r="L141" s="34"/>
      <c r="M141" s="34"/>
      <c r="N141" s="34"/>
      <c r="O141" s="34"/>
      <c r="P141" s="34"/>
      <c r="Q141" s="34"/>
      <c r="R141" s="8"/>
      <c r="S141" s="8"/>
      <c r="T141" s="8"/>
      <c r="U141" s="34"/>
      <c r="V141" s="34"/>
      <c r="W141" s="34"/>
      <c r="X141" s="34"/>
      <c r="Y141" s="34"/>
      <c r="Z141" s="34"/>
      <c r="AA141" s="34"/>
      <c r="AB141" s="34"/>
      <c r="AC141" s="34"/>
      <c r="AD141" s="34"/>
    </row>
    <row r="142" spans="1:30" x14ac:dyDescent="0.3">
      <c r="A142" s="34"/>
      <c r="B142" s="34"/>
      <c r="C142" s="34"/>
      <c r="D142" s="34"/>
      <c r="E142" s="34"/>
      <c r="F142" s="34"/>
      <c r="G142" s="34"/>
      <c r="H142" s="34"/>
      <c r="I142" s="34"/>
      <c r="J142" s="34"/>
      <c r="K142" s="34"/>
      <c r="L142" s="34"/>
      <c r="M142" s="34"/>
      <c r="N142" s="34"/>
      <c r="O142" s="34"/>
      <c r="P142" s="34"/>
      <c r="Q142" s="34"/>
      <c r="R142" s="8"/>
      <c r="S142" s="8"/>
      <c r="T142" s="8"/>
      <c r="U142" s="34"/>
      <c r="V142" s="34"/>
      <c r="W142" s="34"/>
      <c r="X142" s="34"/>
      <c r="Y142" s="34"/>
      <c r="Z142" s="34"/>
      <c r="AA142" s="34"/>
      <c r="AB142" s="34"/>
      <c r="AC142" s="34"/>
      <c r="AD142" s="34"/>
    </row>
    <row r="143" spans="1:30" x14ac:dyDescent="0.3">
      <c r="A143" s="34"/>
      <c r="B143" s="34"/>
      <c r="C143" s="34"/>
      <c r="D143" s="34"/>
      <c r="E143" s="34"/>
      <c r="F143" s="34"/>
      <c r="G143" s="34"/>
      <c r="H143" s="34"/>
      <c r="I143" s="34"/>
      <c r="J143" s="34"/>
      <c r="K143" s="34"/>
      <c r="L143" s="34"/>
      <c r="M143" s="34"/>
      <c r="N143" s="34"/>
      <c r="O143" s="34"/>
      <c r="P143" s="34"/>
      <c r="Q143" s="34"/>
      <c r="R143" s="8"/>
      <c r="S143" s="8"/>
      <c r="T143" s="8"/>
      <c r="U143" s="34"/>
      <c r="V143" s="34"/>
      <c r="W143" s="34"/>
      <c r="X143" s="34"/>
      <c r="Y143" s="34"/>
      <c r="Z143" s="34"/>
      <c r="AA143" s="34"/>
      <c r="AB143" s="34"/>
      <c r="AC143" s="34"/>
      <c r="AD143" s="34"/>
    </row>
    <row r="144" spans="1:30" x14ac:dyDescent="0.3">
      <c r="A144" s="34"/>
      <c r="B144" s="34"/>
      <c r="C144" s="34"/>
      <c r="D144" s="34"/>
      <c r="E144" s="34"/>
      <c r="F144" s="34"/>
      <c r="G144" s="34"/>
      <c r="H144" s="34"/>
      <c r="I144" s="34"/>
      <c r="J144" s="34"/>
      <c r="K144" s="34"/>
      <c r="L144" s="34"/>
      <c r="M144" s="34"/>
      <c r="N144" s="34"/>
      <c r="O144" s="34"/>
      <c r="P144" s="34"/>
      <c r="Q144" s="34"/>
      <c r="R144" s="8"/>
      <c r="S144" s="8"/>
      <c r="T144" s="8"/>
      <c r="U144" s="34"/>
      <c r="V144" s="34"/>
      <c r="W144" s="34"/>
      <c r="X144" s="34"/>
      <c r="Y144" s="34"/>
      <c r="Z144" s="34"/>
      <c r="AA144" s="34"/>
      <c r="AB144" s="34"/>
      <c r="AC144" s="34"/>
      <c r="AD144" s="34"/>
    </row>
    <row r="145" spans="1:30" x14ac:dyDescent="0.3">
      <c r="A145" s="34"/>
      <c r="B145" s="34"/>
      <c r="C145" s="34"/>
      <c r="D145" s="34"/>
      <c r="E145" s="34"/>
      <c r="F145" s="34"/>
      <c r="G145" s="34"/>
      <c r="H145" s="34"/>
      <c r="I145" s="34"/>
      <c r="J145" s="34"/>
      <c r="K145" s="34"/>
      <c r="L145" s="34"/>
      <c r="M145" s="34"/>
      <c r="N145" s="34"/>
      <c r="O145" s="34"/>
      <c r="P145" s="34"/>
      <c r="Q145" s="34"/>
      <c r="R145" s="8"/>
      <c r="S145" s="8"/>
      <c r="T145" s="8"/>
      <c r="U145" s="34"/>
      <c r="V145" s="34"/>
      <c r="W145" s="34"/>
      <c r="X145" s="34"/>
      <c r="Y145" s="34"/>
      <c r="Z145" s="34"/>
      <c r="AA145" s="34"/>
      <c r="AB145" s="34"/>
      <c r="AC145" s="34"/>
      <c r="AD145" s="34"/>
    </row>
    <row r="146" spans="1:30" x14ac:dyDescent="0.3">
      <c r="A146" s="34"/>
      <c r="B146" s="34"/>
      <c r="C146" s="34"/>
      <c r="D146" s="34"/>
      <c r="E146" s="34"/>
      <c r="F146" s="34"/>
      <c r="G146" s="34"/>
      <c r="H146" s="34"/>
      <c r="I146" s="34"/>
      <c r="J146" s="34"/>
      <c r="K146" s="34"/>
      <c r="L146" s="34"/>
      <c r="M146" s="34"/>
      <c r="N146" s="34"/>
      <c r="O146" s="34"/>
      <c r="P146" s="34"/>
      <c r="Q146" s="34"/>
      <c r="R146" s="8"/>
      <c r="S146" s="8"/>
      <c r="T146" s="8"/>
      <c r="U146" s="34"/>
      <c r="V146" s="34"/>
      <c r="W146" s="34"/>
      <c r="X146" s="34"/>
      <c r="Y146" s="34"/>
      <c r="Z146" s="34"/>
      <c r="AA146" s="34"/>
      <c r="AB146" s="34"/>
      <c r="AC146" s="34"/>
      <c r="AD146" s="34"/>
    </row>
    <row r="147" spans="1:30" x14ac:dyDescent="0.3">
      <c r="A147" s="34"/>
      <c r="B147" s="34"/>
      <c r="C147" s="34"/>
      <c r="D147" s="34"/>
      <c r="E147" s="34"/>
      <c r="F147" s="34"/>
      <c r="G147" s="34"/>
      <c r="H147" s="34"/>
      <c r="I147" s="34"/>
      <c r="J147" s="34"/>
      <c r="K147" s="34"/>
      <c r="L147" s="34"/>
      <c r="M147" s="34"/>
      <c r="N147" s="34"/>
      <c r="O147" s="34"/>
      <c r="P147" s="34"/>
      <c r="Q147" s="34"/>
      <c r="R147" s="8"/>
      <c r="S147" s="8"/>
      <c r="T147" s="8"/>
      <c r="U147" s="34"/>
      <c r="V147" s="34"/>
      <c r="W147" s="34"/>
      <c r="X147" s="34"/>
      <c r="Y147" s="34"/>
      <c r="Z147" s="34"/>
      <c r="AA147" s="34"/>
      <c r="AB147" s="34"/>
      <c r="AC147" s="34"/>
      <c r="AD147" s="34"/>
    </row>
    <row r="148" spans="1:30" x14ac:dyDescent="0.3">
      <c r="A148" s="34"/>
      <c r="B148" s="34"/>
      <c r="C148" s="34"/>
      <c r="D148" s="34"/>
      <c r="E148" s="34"/>
      <c r="F148" s="34"/>
      <c r="G148" s="34"/>
      <c r="H148" s="34"/>
      <c r="I148" s="34"/>
      <c r="J148" s="34"/>
      <c r="K148" s="34"/>
      <c r="L148" s="34"/>
      <c r="M148" s="34"/>
      <c r="N148" s="34"/>
      <c r="O148" s="34"/>
      <c r="P148" s="34"/>
      <c r="Q148" s="34"/>
      <c r="R148" s="8"/>
      <c r="S148" s="8"/>
      <c r="T148" s="8"/>
      <c r="U148" s="34"/>
      <c r="V148" s="34"/>
      <c r="W148" s="34"/>
      <c r="X148" s="34"/>
      <c r="Y148" s="34"/>
      <c r="Z148" s="34"/>
      <c r="AA148" s="34"/>
      <c r="AB148" s="34"/>
      <c r="AC148" s="34"/>
      <c r="AD148" s="34"/>
    </row>
    <row r="149" spans="1:30" x14ac:dyDescent="0.3">
      <c r="A149" s="34"/>
      <c r="B149" s="34"/>
      <c r="C149" s="34"/>
      <c r="D149" s="34"/>
      <c r="E149" s="34"/>
      <c r="F149" s="34"/>
      <c r="G149" s="34"/>
      <c r="H149" s="34"/>
      <c r="I149" s="34"/>
      <c r="J149" s="34"/>
      <c r="K149" s="34"/>
      <c r="L149" s="34"/>
      <c r="M149" s="34"/>
      <c r="N149" s="34"/>
      <c r="O149" s="34"/>
      <c r="P149" s="34"/>
      <c r="Q149" s="34"/>
      <c r="R149" s="8"/>
      <c r="S149" s="8"/>
      <c r="T149" s="8"/>
      <c r="U149" s="34"/>
      <c r="V149" s="34"/>
      <c r="W149" s="34"/>
      <c r="X149" s="34"/>
      <c r="Y149" s="34"/>
      <c r="Z149" s="34"/>
      <c r="AA149" s="34"/>
      <c r="AB149" s="34"/>
      <c r="AC149" s="34"/>
      <c r="AD149" s="34"/>
    </row>
    <row r="150" spans="1:30" x14ac:dyDescent="0.3">
      <c r="A150" s="34"/>
      <c r="B150" s="34"/>
      <c r="C150" s="34"/>
      <c r="D150" s="34"/>
      <c r="E150" s="34"/>
      <c r="F150" s="34"/>
      <c r="G150" s="34"/>
      <c r="H150" s="34"/>
      <c r="I150" s="34"/>
      <c r="J150" s="34"/>
      <c r="K150" s="34"/>
      <c r="L150" s="34"/>
      <c r="M150" s="34"/>
      <c r="N150" s="34"/>
      <c r="O150" s="34"/>
      <c r="P150" s="34"/>
      <c r="Q150" s="34"/>
      <c r="R150" s="8"/>
      <c r="S150" s="8"/>
      <c r="T150" s="8"/>
      <c r="U150" s="34"/>
      <c r="V150" s="34"/>
      <c r="W150" s="34"/>
      <c r="X150" s="34"/>
      <c r="Y150" s="34"/>
      <c r="Z150" s="34"/>
      <c r="AA150" s="34"/>
      <c r="AB150" s="34"/>
      <c r="AC150" s="34"/>
      <c r="AD150" s="34"/>
    </row>
    <row r="151" spans="1:30" x14ac:dyDescent="0.3">
      <c r="A151" s="34"/>
      <c r="B151" s="34"/>
      <c r="C151" s="34"/>
      <c r="D151" s="34"/>
      <c r="E151" s="34"/>
      <c r="F151" s="34"/>
      <c r="G151" s="34"/>
      <c r="H151" s="34"/>
      <c r="I151" s="34"/>
      <c r="J151" s="34"/>
      <c r="K151" s="34"/>
      <c r="L151" s="34"/>
      <c r="M151" s="34"/>
      <c r="N151" s="34"/>
      <c r="O151" s="34"/>
      <c r="P151" s="34"/>
      <c r="Q151" s="34"/>
      <c r="R151" s="8"/>
      <c r="S151" s="8"/>
      <c r="T151" s="8"/>
      <c r="U151" s="34"/>
      <c r="V151" s="34"/>
      <c r="W151" s="34"/>
      <c r="X151" s="34"/>
      <c r="Y151" s="34"/>
      <c r="Z151" s="34"/>
      <c r="AA151" s="34"/>
      <c r="AB151" s="34"/>
      <c r="AC151" s="34"/>
      <c r="AD151" s="34"/>
    </row>
    <row r="152" spans="1:30" x14ac:dyDescent="0.3">
      <c r="A152" s="34"/>
      <c r="B152" s="34"/>
      <c r="C152" s="34"/>
      <c r="D152" s="34"/>
      <c r="E152" s="34"/>
      <c r="F152" s="34"/>
      <c r="G152" s="34"/>
      <c r="H152" s="34"/>
      <c r="I152" s="34"/>
      <c r="J152" s="34"/>
      <c r="K152" s="34"/>
      <c r="L152" s="34"/>
      <c r="M152" s="34"/>
      <c r="N152" s="34"/>
      <c r="O152" s="34"/>
      <c r="P152" s="34"/>
      <c r="Q152" s="34"/>
      <c r="R152" s="8"/>
      <c r="S152" s="8"/>
      <c r="T152" s="8"/>
      <c r="U152" s="34"/>
      <c r="V152" s="34"/>
      <c r="W152" s="34"/>
      <c r="X152" s="34"/>
      <c r="Y152" s="34"/>
      <c r="Z152" s="34"/>
      <c r="AA152" s="34"/>
      <c r="AB152" s="34"/>
      <c r="AC152" s="34"/>
      <c r="AD152" s="34"/>
    </row>
    <row r="153" spans="1:30" x14ac:dyDescent="0.3">
      <c r="A153" s="34"/>
      <c r="B153" s="34"/>
      <c r="C153" s="34"/>
      <c r="D153" s="34"/>
      <c r="E153" s="34"/>
      <c r="F153" s="34"/>
      <c r="G153" s="34"/>
      <c r="H153" s="34"/>
      <c r="I153" s="34"/>
      <c r="J153" s="34"/>
      <c r="K153" s="34"/>
      <c r="L153" s="34"/>
      <c r="M153" s="34"/>
      <c r="N153" s="34"/>
      <c r="O153" s="34"/>
      <c r="P153" s="34"/>
      <c r="Q153" s="34"/>
      <c r="R153" s="8"/>
      <c r="S153" s="8"/>
      <c r="T153" s="8"/>
      <c r="U153" s="34"/>
      <c r="V153" s="34"/>
      <c r="W153" s="34"/>
      <c r="X153" s="34"/>
      <c r="Y153" s="34"/>
      <c r="Z153" s="34"/>
      <c r="AA153" s="34"/>
      <c r="AB153" s="34"/>
      <c r="AC153" s="34"/>
      <c r="AD153" s="34"/>
    </row>
    <row r="154" spans="1:30" x14ac:dyDescent="0.3">
      <c r="A154" s="34"/>
      <c r="B154" s="34"/>
      <c r="C154" s="34"/>
      <c r="D154" s="34"/>
      <c r="E154" s="34"/>
      <c r="F154" s="34"/>
      <c r="G154" s="34"/>
      <c r="H154" s="34"/>
      <c r="I154" s="34"/>
      <c r="J154" s="34"/>
      <c r="K154" s="34"/>
      <c r="L154" s="34"/>
      <c r="M154" s="34"/>
      <c r="N154" s="34"/>
      <c r="O154" s="34"/>
      <c r="P154" s="34"/>
      <c r="Q154" s="34"/>
      <c r="R154" s="8"/>
      <c r="S154" s="8"/>
      <c r="T154" s="8"/>
      <c r="U154" s="34"/>
      <c r="V154" s="34"/>
      <c r="W154" s="34"/>
      <c r="X154" s="34"/>
      <c r="Y154" s="34"/>
      <c r="Z154" s="34"/>
      <c r="AA154" s="34"/>
      <c r="AB154" s="34"/>
      <c r="AC154" s="34"/>
      <c r="AD154" s="34"/>
    </row>
    <row r="155" spans="1:30" x14ac:dyDescent="0.3">
      <c r="A155" s="34"/>
      <c r="B155" s="34"/>
      <c r="C155" s="34"/>
      <c r="D155" s="34"/>
      <c r="E155" s="34"/>
      <c r="F155" s="34"/>
      <c r="G155" s="34"/>
      <c r="H155" s="34"/>
      <c r="I155" s="34"/>
      <c r="J155" s="34"/>
      <c r="K155" s="34"/>
      <c r="L155" s="34"/>
      <c r="M155" s="34"/>
      <c r="N155" s="34"/>
      <c r="O155" s="34"/>
      <c r="P155" s="34"/>
      <c r="Q155" s="34"/>
      <c r="R155" s="8"/>
      <c r="S155" s="8"/>
      <c r="T155" s="8"/>
      <c r="U155" s="34"/>
      <c r="V155" s="34"/>
      <c r="W155" s="34"/>
      <c r="X155" s="34"/>
      <c r="Y155" s="34"/>
      <c r="Z155" s="34"/>
      <c r="AA155" s="34"/>
      <c r="AB155" s="34"/>
      <c r="AC155" s="34"/>
      <c r="AD155" s="34"/>
    </row>
    <row r="156" spans="1:30" x14ac:dyDescent="0.3">
      <c r="A156" s="34"/>
      <c r="B156" s="34"/>
      <c r="C156" s="34"/>
      <c r="D156" s="34"/>
      <c r="E156" s="34"/>
      <c r="F156" s="34"/>
      <c r="G156" s="34"/>
      <c r="H156" s="34"/>
      <c r="I156" s="34"/>
      <c r="J156" s="34"/>
      <c r="K156" s="34"/>
      <c r="L156" s="34"/>
      <c r="M156" s="34"/>
      <c r="N156" s="34"/>
      <c r="O156" s="34"/>
      <c r="P156" s="34"/>
      <c r="Q156" s="34"/>
      <c r="R156" s="8"/>
      <c r="S156" s="8"/>
      <c r="T156" s="8"/>
      <c r="U156" s="34"/>
      <c r="V156" s="34"/>
      <c r="W156" s="34"/>
      <c r="X156" s="34"/>
      <c r="Y156" s="34"/>
      <c r="Z156" s="34"/>
      <c r="AA156" s="34"/>
      <c r="AB156" s="34"/>
      <c r="AC156" s="34"/>
      <c r="AD156" s="34"/>
    </row>
    <row r="157" spans="1:30" x14ac:dyDescent="0.3">
      <c r="A157" s="34"/>
      <c r="B157" s="34"/>
      <c r="C157" s="34"/>
      <c r="D157" s="34"/>
      <c r="E157" s="34"/>
      <c r="F157" s="34"/>
      <c r="G157" s="34"/>
      <c r="H157" s="34"/>
      <c r="I157" s="34"/>
      <c r="J157" s="34"/>
      <c r="K157" s="34"/>
      <c r="L157" s="34"/>
      <c r="M157" s="34"/>
      <c r="N157" s="34"/>
      <c r="O157" s="34"/>
      <c r="P157" s="34"/>
      <c r="Q157" s="34"/>
      <c r="R157" s="8"/>
      <c r="S157" s="8"/>
      <c r="T157" s="8"/>
      <c r="U157" s="34"/>
      <c r="V157" s="34"/>
      <c r="W157" s="34"/>
      <c r="X157" s="34"/>
      <c r="Y157" s="34"/>
      <c r="Z157" s="34"/>
      <c r="AA157" s="34"/>
      <c r="AB157" s="34"/>
      <c r="AC157" s="34"/>
      <c r="AD157" s="34"/>
    </row>
    <row r="158" spans="1:30" x14ac:dyDescent="0.3">
      <c r="A158" s="34"/>
      <c r="B158" s="34"/>
      <c r="C158" s="34"/>
      <c r="D158" s="34"/>
      <c r="E158" s="34"/>
      <c r="F158" s="34"/>
      <c r="G158" s="34"/>
      <c r="H158" s="34"/>
      <c r="I158" s="34"/>
      <c r="J158" s="34"/>
      <c r="K158" s="34"/>
      <c r="L158" s="34"/>
      <c r="M158" s="34"/>
      <c r="N158" s="34"/>
      <c r="O158" s="34"/>
      <c r="P158" s="34"/>
      <c r="Q158" s="34"/>
      <c r="R158" s="8"/>
      <c r="S158" s="8"/>
      <c r="T158" s="8"/>
      <c r="U158" s="34"/>
      <c r="V158" s="34"/>
      <c r="W158" s="34"/>
      <c r="X158" s="34"/>
      <c r="Y158" s="34"/>
      <c r="Z158" s="34"/>
      <c r="AA158" s="34"/>
      <c r="AB158" s="34"/>
      <c r="AC158" s="34"/>
      <c r="AD158" s="34"/>
    </row>
    <row r="159" spans="1:30" x14ac:dyDescent="0.3">
      <c r="A159" s="34"/>
      <c r="B159" s="34"/>
      <c r="C159" s="34"/>
      <c r="D159" s="34"/>
      <c r="E159" s="34"/>
      <c r="F159" s="34"/>
      <c r="G159" s="34"/>
      <c r="H159" s="34"/>
      <c r="I159" s="34"/>
      <c r="J159" s="34"/>
      <c r="K159" s="34"/>
      <c r="L159" s="34"/>
      <c r="M159" s="34"/>
      <c r="N159" s="34"/>
      <c r="O159" s="34"/>
      <c r="P159" s="34"/>
      <c r="Q159" s="34"/>
      <c r="R159" s="8"/>
      <c r="S159" s="8"/>
      <c r="T159" s="8"/>
      <c r="U159" s="34"/>
      <c r="V159" s="34"/>
      <c r="W159" s="34"/>
      <c r="X159" s="34"/>
      <c r="Y159" s="34"/>
      <c r="Z159" s="34"/>
      <c r="AA159" s="34"/>
      <c r="AB159" s="34"/>
      <c r="AC159" s="34"/>
      <c r="AD159" s="34"/>
    </row>
    <row r="160" spans="1:30" x14ac:dyDescent="0.3">
      <c r="A160" s="34"/>
      <c r="B160" s="34"/>
      <c r="C160" s="34"/>
      <c r="D160" s="34"/>
      <c r="E160" s="34"/>
      <c r="F160" s="34"/>
      <c r="G160" s="34"/>
      <c r="H160" s="34"/>
      <c r="I160" s="34"/>
      <c r="J160" s="34"/>
      <c r="K160" s="34"/>
      <c r="L160" s="34"/>
      <c r="M160" s="34"/>
      <c r="N160" s="34"/>
      <c r="O160" s="34"/>
      <c r="P160" s="34"/>
      <c r="Q160" s="34"/>
      <c r="R160" s="8"/>
      <c r="S160" s="8"/>
      <c r="T160" s="8"/>
      <c r="U160" s="34"/>
      <c r="V160" s="34"/>
      <c r="W160" s="34"/>
      <c r="X160" s="34"/>
      <c r="Y160" s="34"/>
      <c r="Z160" s="34"/>
      <c r="AA160" s="34"/>
      <c r="AB160" s="34"/>
      <c r="AC160" s="34"/>
      <c r="AD160" s="34"/>
    </row>
    <row r="161" spans="1:30" x14ac:dyDescent="0.3">
      <c r="A161" s="34"/>
      <c r="B161" s="34"/>
      <c r="C161" s="34"/>
      <c r="D161" s="34"/>
      <c r="E161" s="34"/>
      <c r="F161" s="34"/>
      <c r="G161" s="34"/>
      <c r="H161" s="34"/>
      <c r="I161" s="34"/>
      <c r="J161" s="34"/>
      <c r="K161" s="34"/>
      <c r="L161" s="34"/>
      <c r="M161" s="34"/>
      <c r="N161" s="34"/>
      <c r="O161" s="34"/>
      <c r="P161" s="34"/>
      <c r="Q161" s="34"/>
      <c r="R161" s="8"/>
      <c r="S161" s="8"/>
      <c r="T161" s="8"/>
      <c r="U161" s="34"/>
      <c r="V161" s="34"/>
      <c r="W161" s="34"/>
      <c r="X161" s="34"/>
      <c r="Y161" s="34"/>
      <c r="Z161" s="34"/>
      <c r="AA161" s="34"/>
      <c r="AB161" s="34"/>
      <c r="AC161" s="34"/>
      <c r="AD161" s="34"/>
    </row>
    <row r="162" spans="1:30" x14ac:dyDescent="0.3">
      <c r="A162" s="34"/>
      <c r="B162" s="34"/>
      <c r="C162" s="34"/>
      <c r="D162" s="34"/>
      <c r="E162" s="34"/>
      <c r="F162" s="34"/>
      <c r="G162" s="34"/>
      <c r="H162" s="34"/>
      <c r="I162" s="34"/>
      <c r="J162" s="34"/>
      <c r="K162" s="34"/>
      <c r="L162" s="34"/>
      <c r="M162" s="34"/>
      <c r="N162" s="34"/>
      <c r="O162" s="34"/>
      <c r="P162" s="34"/>
      <c r="Q162" s="34"/>
      <c r="R162" s="8"/>
      <c r="S162" s="8"/>
      <c r="T162" s="8"/>
      <c r="U162" s="34"/>
      <c r="V162" s="34"/>
      <c r="W162" s="34"/>
      <c r="X162" s="34"/>
      <c r="Y162" s="34"/>
      <c r="Z162" s="34"/>
      <c r="AA162" s="34"/>
      <c r="AB162" s="34"/>
      <c r="AC162" s="34"/>
      <c r="AD162" s="34"/>
    </row>
    <row r="163" spans="1:30" x14ac:dyDescent="0.3">
      <c r="A163" s="34"/>
      <c r="B163" s="34"/>
      <c r="C163" s="34"/>
      <c r="D163" s="34"/>
      <c r="E163" s="34"/>
      <c r="F163" s="34"/>
      <c r="G163" s="34"/>
      <c r="H163" s="34"/>
      <c r="I163" s="34"/>
      <c r="J163" s="34"/>
      <c r="K163" s="34"/>
      <c r="L163" s="34"/>
      <c r="M163" s="34"/>
      <c r="N163" s="34"/>
      <c r="O163" s="34"/>
      <c r="P163" s="34"/>
      <c r="Q163" s="34"/>
      <c r="R163" s="8"/>
      <c r="S163" s="8"/>
      <c r="T163" s="8"/>
      <c r="U163" s="34"/>
      <c r="V163" s="34"/>
      <c r="W163" s="34"/>
      <c r="X163" s="34"/>
      <c r="Y163" s="34"/>
      <c r="Z163" s="34"/>
      <c r="AA163" s="34"/>
      <c r="AB163" s="34"/>
      <c r="AC163" s="34"/>
      <c r="AD163" s="34"/>
    </row>
    <row r="164" spans="1:30" x14ac:dyDescent="0.3">
      <c r="A164" s="34"/>
      <c r="B164" s="34"/>
      <c r="C164" s="34"/>
      <c r="D164" s="34"/>
      <c r="E164" s="34"/>
      <c r="F164" s="34"/>
      <c r="G164" s="34"/>
      <c r="H164" s="34"/>
      <c r="I164" s="34"/>
      <c r="J164" s="34"/>
      <c r="K164" s="34"/>
      <c r="L164" s="34"/>
      <c r="M164" s="34"/>
      <c r="N164" s="34"/>
      <c r="O164" s="34"/>
      <c r="P164" s="34"/>
      <c r="Q164" s="34"/>
      <c r="R164" s="8"/>
      <c r="S164" s="8"/>
      <c r="T164" s="8"/>
      <c r="U164" s="34"/>
      <c r="V164" s="34"/>
      <c r="W164" s="34"/>
      <c r="X164" s="34"/>
      <c r="Y164" s="34"/>
      <c r="Z164" s="34"/>
      <c r="AA164" s="34"/>
      <c r="AB164" s="34"/>
      <c r="AC164" s="34"/>
      <c r="AD164" s="34"/>
    </row>
    <row r="165" spans="1:30" x14ac:dyDescent="0.3">
      <c r="A165" s="34"/>
      <c r="B165" s="34"/>
      <c r="C165" s="34"/>
      <c r="D165" s="34"/>
      <c r="E165" s="34"/>
      <c r="F165" s="34"/>
      <c r="G165" s="34"/>
      <c r="H165" s="34"/>
      <c r="I165" s="34"/>
      <c r="J165" s="34"/>
      <c r="K165" s="34"/>
      <c r="L165" s="34"/>
      <c r="M165" s="34"/>
      <c r="N165" s="34"/>
      <c r="O165" s="34"/>
      <c r="P165" s="34"/>
      <c r="Q165" s="34"/>
      <c r="R165" s="8"/>
      <c r="S165" s="8"/>
      <c r="T165" s="8"/>
      <c r="U165" s="34"/>
      <c r="V165" s="34"/>
      <c r="W165" s="34"/>
      <c r="X165" s="34"/>
      <c r="Y165" s="34"/>
      <c r="Z165" s="34"/>
      <c r="AA165" s="34"/>
      <c r="AB165" s="34"/>
      <c r="AC165" s="34"/>
      <c r="AD165" s="34"/>
    </row>
    <row r="166" spans="1:30" x14ac:dyDescent="0.3">
      <c r="A166" s="34"/>
      <c r="B166" s="34"/>
      <c r="C166" s="34"/>
      <c r="D166" s="34"/>
      <c r="E166" s="34"/>
      <c r="F166" s="34"/>
      <c r="G166" s="34"/>
      <c r="H166" s="34"/>
      <c r="I166" s="34"/>
      <c r="J166" s="34"/>
      <c r="K166" s="34"/>
      <c r="L166" s="34"/>
      <c r="M166" s="34"/>
      <c r="N166" s="34"/>
      <c r="O166" s="34"/>
      <c r="P166" s="34"/>
      <c r="Q166" s="34"/>
      <c r="R166" s="8"/>
      <c r="S166" s="8"/>
      <c r="T166" s="8"/>
      <c r="U166" s="34"/>
      <c r="V166" s="34"/>
      <c r="W166" s="34"/>
      <c r="X166" s="34"/>
      <c r="Y166" s="34"/>
      <c r="Z166" s="34"/>
      <c r="AA166" s="34"/>
      <c r="AB166" s="34"/>
      <c r="AC166" s="34"/>
      <c r="AD166" s="34"/>
    </row>
    <row r="167" spans="1:30" x14ac:dyDescent="0.3">
      <c r="A167" s="34"/>
      <c r="B167" s="34"/>
      <c r="C167" s="34"/>
      <c r="D167" s="34"/>
      <c r="E167" s="34"/>
      <c r="F167" s="34"/>
      <c r="G167" s="34"/>
      <c r="H167" s="34"/>
      <c r="I167" s="34"/>
      <c r="J167" s="34"/>
      <c r="K167" s="34"/>
      <c r="L167" s="34"/>
      <c r="M167" s="34"/>
      <c r="N167" s="34"/>
      <c r="O167" s="34"/>
      <c r="P167" s="34"/>
      <c r="Q167" s="34"/>
      <c r="R167" s="8"/>
      <c r="S167" s="8"/>
      <c r="T167" s="8"/>
      <c r="U167" s="34"/>
      <c r="V167" s="34"/>
      <c r="W167" s="34"/>
      <c r="X167" s="34"/>
      <c r="Y167" s="34"/>
      <c r="Z167" s="34"/>
      <c r="AA167" s="34"/>
      <c r="AB167" s="34"/>
      <c r="AC167" s="34"/>
      <c r="AD167" s="34"/>
    </row>
    <row r="168" spans="1:30" x14ac:dyDescent="0.3">
      <c r="A168" s="34"/>
      <c r="B168" s="34"/>
      <c r="C168" s="34"/>
      <c r="D168" s="34"/>
      <c r="E168" s="34"/>
      <c r="F168" s="34"/>
      <c r="G168" s="34"/>
      <c r="H168" s="34"/>
      <c r="I168" s="34"/>
      <c r="J168" s="34"/>
      <c r="K168" s="34"/>
      <c r="L168" s="34"/>
      <c r="M168" s="34"/>
      <c r="N168" s="34"/>
      <c r="O168" s="34"/>
      <c r="P168" s="34"/>
      <c r="Q168" s="34"/>
      <c r="R168" s="8"/>
      <c r="S168" s="8"/>
      <c r="T168" s="8"/>
      <c r="U168" s="34"/>
      <c r="V168" s="34"/>
      <c r="W168" s="34"/>
      <c r="X168" s="34"/>
      <c r="Y168" s="34"/>
      <c r="Z168" s="34"/>
      <c r="AA168" s="34"/>
      <c r="AB168" s="34"/>
      <c r="AC168" s="34"/>
      <c r="AD168" s="34"/>
    </row>
    <row r="169" spans="1:30" x14ac:dyDescent="0.3">
      <c r="A169" s="34"/>
      <c r="B169" s="34"/>
      <c r="C169" s="34"/>
      <c r="D169" s="34"/>
      <c r="E169" s="34"/>
      <c r="F169" s="34"/>
      <c r="G169" s="34"/>
      <c r="H169" s="34"/>
      <c r="I169" s="34"/>
      <c r="J169" s="34"/>
      <c r="K169" s="34"/>
      <c r="L169" s="34"/>
      <c r="M169" s="34"/>
      <c r="N169" s="34"/>
      <c r="O169" s="34"/>
      <c r="P169" s="34"/>
      <c r="Q169" s="34"/>
      <c r="R169" s="8"/>
      <c r="S169" s="8"/>
      <c r="T169" s="8"/>
      <c r="U169" s="34"/>
      <c r="V169" s="34"/>
      <c r="W169" s="34"/>
      <c r="X169" s="34"/>
      <c r="Y169" s="34"/>
      <c r="Z169" s="34"/>
      <c r="AA169" s="34"/>
      <c r="AB169" s="34"/>
      <c r="AC169" s="34"/>
      <c r="AD169" s="34"/>
    </row>
    <row r="170" spans="1:30" x14ac:dyDescent="0.3">
      <c r="A170" s="34"/>
      <c r="B170" s="34"/>
      <c r="C170" s="34"/>
      <c r="D170" s="34"/>
      <c r="E170" s="34"/>
      <c r="F170" s="34"/>
      <c r="G170" s="34"/>
      <c r="H170" s="34"/>
      <c r="I170" s="34"/>
      <c r="J170" s="34"/>
      <c r="K170" s="34"/>
      <c r="L170" s="34"/>
      <c r="M170" s="34"/>
      <c r="N170" s="34"/>
      <c r="O170" s="34"/>
      <c r="P170" s="34"/>
      <c r="Q170" s="34"/>
      <c r="R170" s="8"/>
      <c r="S170" s="8"/>
      <c r="T170" s="8"/>
      <c r="U170" s="34"/>
      <c r="V170" s="34"/>
      <c r="W170" s="34"/>
      <c r="X170" s="34"/>
      <c r="Y170" s="34"/>
      <c r="Z170" s="34"/>
      <c r="AA170" s="34"/>
      <c r="AB170" s="34"/>
      <c r="AC170" s="34"/>
      <c r="AD170" s="34"/>
    </row>
    <row r="171" spans="1:30" x14ac:dyDescent="0.3">
      <c r="A171" s="34"/>
      <c r="B171" s="34"/>
      <c r="C171" s="34"/>
      <c r="D171" s="34"/>
      <c r="E171" s="34"/>
      <c r="F171" s="34"/>
      <c r="G171" s="34"/>
      <c r="H171" s="34"/>
      <c r="I171" s="34"/>
      <c r="J171" s="34"/>
      <c r="K171" s="34"/>
      <c r="L171" s="34"/>
      <c r="M171" s="34"/>
      <c r="N171" s="34"/>
      <c r="O171" s="34"/>
      <c r="P171" s="34"/>
      <c r="Q171" s="34"/>
      <c r="R171" s="8"/>
      <c r="S171" s="8"/>
      <c r="T171" s="8"/>
      <c r="U171" s="34"/>
      <c r="V171" s="34"/>
      <c r="W171" s="34"/>
      <c r="X171" s="34"/>
      <c r="Y171" s="34"/>
      <c r="Z171" s="34"/>
      <c r="AA171" s="34"/>
      <c r="AB171" s="34"/>
      <c r="AC171" s="34"/>
      <c r="AD171" s="34"/>
    </row>
    <row r="172" spans="1:30" x14ac:dyDescent="0.3">
      <c r="A172" s="34"/>
      <c r="B172" s="34"/>
      <c r="C172" s="34"/>
      <c r="D172" s="34"/>
      <c r="E172" s="34"/>
      <c r="F172" s="34"/>
      <c r="G172" s="34"/>
      <c r="H172" s="34"/>
      <c r="I172" s="34"/>
      <c r="J172" s="34"/>
      <c r="K172" s="34"/>
      <c r="L172" s="34"/>
      <c r="M172" s="34"/>
      <c r="N172" s="34"/>
      <c r="O172" s="34"/>
      <c r="P172" s="34"/>
      <c r="Q172" s="34"/>
      <c r="R172" s="8"/>
      <c r="S172" s="8"/>
      <c r="T172" s="8"/>
      <c r="U172" s="34"/>
      <c r="V172" s="34"/>
      <c r="W172" s="34"/>
      <c r="X172" s="34"/>
      <c r="Y172" s="34"/>
      <c r="Z172" s="34"/>
      <c r="AA172" s="34"/>
      <c r="AB172" s="34"/>
      <c r="AC172" s="34"/>
      <c r="AD172" s="34"/>
    </row>
    <row r="173" spans="1:30" x14ac:dyDescent="0.3">
      <c r="A173" s="34"/>
      <c r="B173" s="34"/>
      <c r="C173" s="34"/>
      <c r="D173" s="34"/>
      <c r="E173" s="34"/>
      <c r="F173" s="34"/>
      <c r="G173" s="34"/>
      <c r="H173" s="34"/>
      <c r="I173" s="34"/>
      <c r="J173" s="34"/>
      <c r="K173" s="34"/>
      <c r="L173" s="34"/>
      <c r="M173" s="34"/>
      <c r="N173" s="34"/>
      <c r="O173" s="34"/>
      <c r="P173" s="34"/>
      <c r="Q173" s="34"/>
      <c r="R173" s="8"/>
      <c r="S173" s="8"/>
      <c r="T173" s="8"/>
      <c r="U173" s="34"/>
      <c r="V173" s="34"/>
      <c r="W173" s="34"/>
      <c r="X173" s="34"/>
      <c r="Y173" s="34"/>
      <c r="Z173" s="34"/>
      <c r="AA173" s="34"/>
      <c r="AB173" s="34"/>
      <c r="AC173" s="34"/>
      <c r="AD173" s="34"/>
    </row>
    <row r="174" spans="1:30" x14ac:dyDescent="0.3">
      <c r="A174" s="34"/>
      <c r="B174" s="34"/>
      <c r="C174" s="34"/>
      <c r="D174" s="34"/>
      <c r="E174" s="34"/>
      <c r="F174" s="34"/>
      <c r="G174" s="34"/>
      <c r="H174" s="34"/>
      <c r="I174" s="34"/>
      <c r="J174" s="34"/>
      <c r="K174" s="34"/>
      <c r="L174" s="34"/>
      <c r="M174" s="34"/>
      <c r="N174" s="34"/>
      <c r="O174" s="34"/>
      <c r="P174" s="34"/>
      <c r="Q174" s="34"/>
      <c r="R174" s="8"/>
      <c r="S174" s="8"/>
      <c r="T174" s="8"/>
      <c r="U174" s="34"/>
      <c r="V174" s="34"/>
      <c r="W174" s="34"/>
      <c r="X174" s="34"/>
      <c r="Y174" s="34"/>
      <c r="Z174" s="34"/>
      <c r="AA174" s="34"/>
      <c r="AB174" s="34"/>
      <c r="AC174" s="34"/>
      <c r="AD174" s="34"/>
    </row>
    <row r="175" spans="1:30" x14ac:dyDescent="0.3">
      <c r="A175" s="34"/>
      <c r="B175" s="34"/>
      <c r="C175" s="34"/>
      <c r="D175" s="34"/>
      <c r="E175" s="34"/>
      <c r="F175" s="34"/>
      <c r="G175" s="34"/>
      <c r="H175" s="34"/>
      <c r="I175" s="34"/>
      <c r="J175" s="34"/>
      <c r="K175" s="34"/>
      <c r="L175" s="34"/>
      <c r="M175" s="34"/>
      <c r="N175" s="34"/>
      <c r="O175" s="34"/>
      <c r="P175" s="34"/>
      <c r="Q175" s="34"/>
      <c r="R175" s="8"/>
      <c r="S175" s="8"/>
      <c r="T175" s="8"/>
      <c r="U175" s="34"/>
      <c r="V175" s="34"/>
      <c r="W175" s="34"/>
      <c r="X175" s="34"/>
      <c r="Y175" s="34"/>
      <c r="Z175" s="34"/>
      <c r="AA175" s="34"/>
      <c r="AB175" s="34"/>
      <c r="AC175" s="34"/>
      <c r="AD175" s="34"/>
    </row>
    <row r="176" spans="1:30" x14ac:dyDescent="0.3">
      <c r="A176" s="34"/>
      <c r="B176" s="34"/>
      <c r="C176" s="34"/>
      <c r="D176" s="34"/>
      <c r="E176" s="34"/>
      <c r="F176" s="34"/>
      <c r="G176" s="34"/>
      <c r="H176" s="34"/>
      <c r="I176" s="34"/>
      <c r="J176" s="34"/>
      <c r="K176" s="34"/>
      <c r="L176" s="34"/>
      <c r="M176" s="34"/>
      <c r="N176" s="34"/>
      <c r="O176" s="34"/>
      <c r="P176" s="34"/>
      <c r="Q176" s="34"/>
      <c r="R176" s="8"/>
      <c r="S176" s="8"/>
      <c r="T176" s="8"/>
      <c r="U176" s="34"/>
      <c r="V176" s="34"/>
      <c r="W176" s="34"/>
      <c r="X176" s="34"/>
      <c r="Y176" s="34"/>
      <c r="Z176" s="34"/>
      <c r="AA176" s="34"/>
      <c r="AB176" s="34"/>
      <c r="AC176" s="34"/>
      <c r="AD176" s="34"/>
    </row>
    <row r="177" spans="1:30" x14ac:dyDescent="0.3">
      <c r="A177" s="34"/>
      <c r="B177" s="34"/>
      <c r="C177" s="34"/>
      <c r="D177" s="34"/>
      <c r="E177" s="34"/>
      <c r="F177" s="34"/>
      <c r="G177" s="34"/>
      <c r="H177" s="34"/>
      <c r="I177" s="34"/>
      <c r="J177" s="34"/>
      <c r="K177" s="34"/>
      <c r="L177" s="34"/>
      <c r="M177" s="34"/>
      <c r="N177" s="34"/>
      <c r="O177" s="34"/>
      <c r="P177" s="34"/>
      <c r="Q177" s="34"/>
      <c r="R177" s="8"/>
      <c r="S177" s="8"/>
      <c r="T177" s="8"/>
      <c r="U177" s="34"/>
      <c r="V177" s="34"/>
      <c r="W177" s="34"/>
      <c r="X177" s="34"/>
      <c r="Y177" s="34"/>
      <c r="Z177" s="34"/>
      <c r="AA177" s="34"/>
      <c r="AB177" s="34"/>
      <c r="AC177" s="34"/>
      <c r="AD177" s="34"/>
    </row>
    <row r="178" spans="1:30" x14ac:dyDescent="0.3">
      <c r="A178" s="34"/>
      <c r="B178" s="34"/>
      <c r="C178" s="34"/>
      <c r="D178" s="34"/>
      <c r="E178" s="34"/>
      <c r="F178" s="34"/>
      <c r="G178" s="34"/>
      <c r="H178" s="34"/>
      <c r="I178" s="34"/>
      <c r="J178" s="34"/>
      <c r="K178" s="34"/>
      <c r="L178" s="34"/>
      <c r="M178" s="34"/>
      <c r="N178" s="34"/>
      <c r="O178" s="34"/>
      <c r="P178" s="34"/>
      <c r="Q178" s="34"/>
      <c r="R178" s="8"/>
      <c r="S178" s="8"/>
      <c r="T178" s="8"/>
      <c r="U178" s="34"/>
      <c r="V178" s="34"/>
      <c r="W178" s="34"/>
      <c r="X178" s="34"/>
      <c r="Y178" s="34"/>
      <c r="Z178" s="34"/>
      <c r="AA178" s="34"/>
      <c r="AB178" s="34"/>
      <c r="AC178" s="34"/>
      <c r="AD178" s="34"/>
    </row>
    <row r="179" spans="1:30" x14ac:dyDescent="0.3">
      <c r="A179" s="34"/>
      <c r="B179" s="34"/>
      <c r="C179" s="34"/>
      <c r="D179" s="34"/>
      <c r="E179" s="34"/>
      <c r="F179" s="34"/>
      <c r="G179" s="34"/>
      <c r="H179" s="34"/>
      <c r="I179" s="34"/>
      <c r="J179" s="34"/>
      <c r="K179" s="34"/>
      <c r="L179" s="34"/>
      <c r="M179" s="34"/>
      <c r="N179" s="34"/>
      <c r="O179" s="34"/>
      <c r="P179" s="34"/>
      <c r="Q179" s="34"/>
      <c r="R179" s="8"/>
      <c r="S179" s="8"/>
      <c r="T179" s="8"/>
      <c r="U179" s="34"/>
      <c r="V179" s="34"/>
      <c r="W179" s="34"/>
      <c r="X179" s="34"/>
      <c r="Y179" s="34"/>
      <c r="Z179" s="34"/>
      <c r="AA179" s="34"/>
      <c r="AB179" s="34"/>
      <c r="AC179" s="34"/>
      <c r="AD179" s="34"/>
    </row>
    <row r="180" spans="1:30" x14ac:dyDescent="0.3">
      <c r="A180" s="34"/>
      <c r="B180" s="34"/>
      <c r="C180" s="34"/>
      <c r="D180" s="34"/>
      <c r="E180" s="34"/>
      <c r="F180" s="34"/>
      <c r="G180" s="34"/>
      <c r="H180" s="34"/>
      <c r="I180" s="34"/>
      <c r="J180" s="34"/>
      <c r="K180" s="34"/>
      <c r="L180" s="34"/>
      <c r="M180" s="34"/>
      <c r="N180" s="34"/>
      <c r="O180" s="34"/>
      <c r="P180" s="34"/>
      <c r="Q180" s="34"/>
      <c r="R180" s="8"/>
      <c r="S180" s="8"/>
      <c r="T180" s="8"/>
      <c r="U180" s="34"/>
      <c r="V180" s="34"/>
      <c r="W180" s="34"/>
      <c r="X180" s="34"/>
      <c r="Y180" s="34"/>
      <c r="Z180" s="34"/>
      <c r="AA180" s="34"/>
      <c r="AB180" s="34"/>
      <c r="AC180" s="34"/>
      <c r="AD180" s="34"/>
    </row>
    <row r="181" spans="1:30" x14ac:dyDescent="0.3">
      <c r="A181" s="34"/>
      <c r="B181" s="34"/>
      <c r="C181" s="34"/>
      <c r="D181" s="34"/>
      <c r="E181" s="34"/>
      <c r="F181" s="34"/>
      <c r="G181" s="34"/>
      <c r="H181" s="34"/>
      <c r="I181" s="34"/>
      <c r="J181" s="34"/>
      <c r="K181" s="34"/>
      <c r="L181" s="34"/>
      <c r="M181" s="34"/>
      <c r="N181" s="34"/>
      <c r="O181" s="34"/>
      <c r="P181" s="34"/>
      <c r="Q181" s="34"/>
      <c r="R181" s="8"/>
      <c r="S181" s="8"/>
      <c r="T181" s="8"/>
      <c r="U181" s="34"/>
      <c r="V181" s="34"/>
      <c r="W181" s="34"/>
      <c r="X181" s="34"/>
      <c r="Y181" s="34"/>
      <c r="Z181" s="34"/>
      <c r="AA181" s="34"/>
      <c r="AB181" s="34"/>
      <c r="AC181" s="34"/>
      <c r="AD181" s="34"/>
    </row>
    <row r="182" spans="1:30" x14ac:dyDescent="0.3">
      <c r="A182" s="34"/>
      <c r="B182" s="34"/>
      <c r="C182" s="34"/>
      <c r="D182" s="34"/>
      <c r="E182" s="34"/>
      <c r="F182" s="34"/>
      <c r="G182" s="34"/>
      <c r="H182" s="34"/>
      <c r="I182" s="34"/>
      <c r="J182" s="34"/>
      <c r="K182" s="34"/>
      <c r="L182" s="34"/>
      <c r="M182" s="34"/>
      <c r="N182" s="34"/>
      <c r="O182" s="34"/>
      <c r="P182" s="34"/>
      <c r="Q182" s="34"/>
      <c r="R182" s="8"/>
      <c r="S182" s="8"/>
      <c r="T182" s="8"/>
      <c r="U182" s="34"/>
      <c r="V182" s="34"/>
      <c r="W182" s="34"/>
      <c r="X182" s="34"/>
      <c r="Y182" s="34"/>
      <c r="Z182" s="34"/>
      <c r="AA182" s="34"/>
      <c r="AB182" s="34"/>
      <c r="AC182" s="34"/>
      <c r="AD182" s="34"/>
    </row>
    <row r="183" spans="1:30" x14ac:dyDescent="0.3">
      <c r="A183" s="34"/>
      <c r="B183" s="34"/>
      <c r="C183" s="34"/>
      <c r="D183" s="34"/>
      <c r="E183" s="34"/>
      <c r="F183" s="34"/>
      <c r="G183" s="34"/>
      <c r="H183" s="34"/>
      <c r="I183" s="34"/>
      <c r="J183" s="34"/>
      <c r="K183" s="34"/>
      <c r="L183" s="34"/>
      <c r="M183" s="34"/>
      <c r="N183" s="34"/>
      <c r="O183" s="34"/>
      <c r="P183" s="34"/>
      <c r="Q183" s="34"/>
      <c r="R183" s="8"/>
      <c r="S183" s="8"/>
      <c r="T183" s="8"/>
      <c r="U183" s="34"/>
      <c r="V183" s="34"/>
      <c r="W183" s="34"/>
      <c r="X183" s="34"/>
      <c r="Y183" s="34"/>
      <c r="Z183" s="34"/>
      <c r="AA183" s="34"/>
      <c r="AB183" s="34"/>
      <c r="AC183" s="34"/>
      <c r="AD183" s="34"/>
    </row>
    <row r="184" spans="1:30" x14ac:dyDescent="0.3">
      <c r="A184" s="34"/>
      <c r="B184" s="34"/>
      <c r="C184" s="34"/>
      <c r="D184" s="34"/>
      <c r="E184" s="34"/>
      <c r="F184" s="34"/>
      <c r="G184" s="34"/>
      <c r="H184" s="34"/>
      <c r="I184" s="34"/>
      <c r="J184" s="34"/>
      <c r="K184" s="34"/>
      <c r="L184" s="34"/>
      <c r="M184" s="34"/>
      <c r="N184" s="34"/>
      <c r="O184" s="34"/>
      <c r="P184" s="34"/>
      <c r="Q184" s="34"/>
      <c r="R184" s="8"/>
      <c r="S184" s="8"/>
      <c r="T184" s="8"/>
      <c r="U184" s="34"/>
      <c r="V184" s="34"/>
      <c r="W184" s="34"/>
      <c r="X184" s="34"/>
      <c r="Y184" s="34"/>
      <c r="Z184" s="34"/>
      <c r="AA184" s="34"/>
      <c r="AB184" s="34"/>
      <c r="AC184" s="34"/>
      <c r="AD184" s="34"/>
    </row>
    <row r="185" spans="1:30" x14ac:dyDescent="0.3">
      <c r="A185" s="34"/>
      <c r="B185" s="34"/>
      <c r="C185" s="34"/>
      <c r="D185" s="34"/>
      <c r="E185" s="34"/>
      <c r="F185" s="34"/>
      <c r="G185" s="34"/>
      <c r="H185" s="34"/>
      <c r="I185" s="34"/>
      <c r="J185" s="34"/>
      <c r="K185" s="34"/>
      <c r="L185" s="34"/>
      <c r="M185" s="34"/>
      <c r="N185" s="34"/>
      <c r="O185" s="34"/>
      <c r="P185" s="34"/>
      <c r="Q185" s="34"/>
      <c r="R185" s="8"/>
      <c r="S185" s="8"/>
      <c r="T185" s="8"/>
      <c r="U185" s="34"/>
      <c r="V185" s="34"/>
      <c r="W185" s="34"/>
      <c r="X185" s="34"/>
      <c r="Y185" s="34"/>
      <c r="Z185" s="34"/>
      <c r="AA185" s="34"/>
      <c r="AB185" s="34"/>
      <c r="AC185" s="34"/>
      <c r="AD185" s="34"/>
    </row>
    <row r="186" spans="1:30" x14ac:dyDescent="0.3">
      <c r="A186" s="34"/>
      <c r="B186" s="34"/>
      <c r="C186" s="34"/>
      <c r="D186" s="34"/>
      <c r="E186" s="34"/>
      <c r="F186" s="34"/>
      <c r="G186" s="34"/>
      <c r="H186" s="34"/>
      <c r="I186" s="34"/>
      <c r="J186" s="34"/>
      <c r="K186" s="34"/>
      <c r="L186" s="34"/>
      <c r="M186" s="34"/>
      <c r="N186" s="34"/>
      <c r="O186" s="34"/>
      <c r="P186" s="34"/>
      <c r="Q186" s="34"/>
      <c r="R186" s="8"/>
      <c r="S186" s="8"/>
      <c r="T186" s="8"/>
      <c r="U186" s="34"/>
      <c r="V186" s="34"/>
      <c r="W186" s="34"/>
      <c r="X186" s="34"/>
      <c r="Y186" s="34"/>
      <c r="Z186" s="34"/>
      <c r="AA186" s="34"/>
      <c r="AB186" s="34"/>
      <c r="AC186" s="34"/>
      <c r="AD186" s="34"/>
    </row>
    <row r="187" spans="1:30" x14ac:dyDescent="0.3">
      <c r="A187" s="34"/>
      <c r="B187" s="34"/>
      <c r="C187" s="34"/>
      <c r="D187" s="34"/>
      <c r="E187" s="34"/>
      <c r="F187" s="34"/>
      <c r="G187" s="34"/>
      <c r="H187" s="34"/>
      <c r="I187" s="34"/>
      <c r="J187" s="34"/>
      <c r="K187" s="34"/>
      <c r="L187" s="34"/>
      <c r="M187" s="34"/>
      <c r="N187" s="34"/>
      <c r="O187" s="34"/>
      <c r="P187" s="34"/>
      <c r="Q187" s="34"/>
      <c r="R187" s="8"/>
      <c r="S187" s="8"/>
      <c r="T187" s="8"/>
      <c r="U187" s="34"/>
      <c r="V187" s="34"/>
      <c r="W187" s="34"/>
      <c r="X187" s="34"/>
      <c r="Y187" s="34"/>
      <c r="Z187" s="34"/>
      <c r="AA187" s="34"/>
      <c r="AB187" s="34"/>
      <c r="AC187" s="34"/>
      <c r="AD187" s="34"/>
    </row>
    <row r="188" spans="1:30" x14ac:dyDescent="0.3">
      <c r="A188" s="34"/>
      <c r="B188" s="34"/>
      <c r="C188" s="34"/>
      <c r="D188" s="34"/>
      <c r="E188" s="34"/>
      <c r="F188" s="34"/>
      <c r="G188" s="34"/>
      <c r="H188" s="34"/>
      <c r="I188" s="34"/>
      <c r="J188" s="34"/>
      <c r="K188" s="34"/>
      <c r="L188" s="34"/>
      <c r="M188" s="34"/>
      <c r="N188" s="34"/>
      <c r="O188" s="34"/>
      <c r="P188" s="34"/>
      <c r="Q188" s="34"/>
      <c r="R188" s="8"/>
      <c r="S188" s="8"/>
      <c r="T188" s="8"/>
      <c r="U188" s="34"/>
      <c r="V188" s="34"/>
      <c r="W188" s="34"/>
      <c r="X188" s="34"/>
      <c r="Y188" s="34"/>
      <c r="Z188" s="34"/>
      <c r="AA188" s="34"/>
      <c r="AB188" s="34"/>
      <c r="AC188" s="34"/>
      <c r="AD188" s="34"/>
    </row>
    <row r="189" spans="1:30" x14ac:dyDescent="0.3">
      <c r="A189" s="34"/>
      <c r="B189" s="34"/>
      <c r="C189" s="34"/>
      <c r="D189" s="34"/>
      <c r="E189" s="34"/>
      <c r="F189" s="34"/>
      <c r="G189" s="34"/>
      <c r="H189" s="34"/>
      <c r="I189" s="34"/>
      <c r="J189" s="34"/>
      <c r="K189" s="34"/>
      <c r="L189" s="34"/>
      <c r="M189" s="34"/>
      <c r="N189" s="34"/>
      <c r="O189" s="34"/>
      <c r="P189" s="34"/>
      <c r="Q189" s="34"/>
      <c r="R189" s="8"/>
      <c r="S189" s="8"/>
      <c r="T189" s="8"/>
      <c r="U189" s="34"/>
      <c r="V189" s="34"/>
      <c r="W189" s="34"/>
      <c r="X189" s="34"/>
      <c r="Y189" s="34"/>
      <c r="Z189" s="34"/>
      <c r="AA189" s="34"/>
      <c r="AB189" s="34"/>
      <c r="AC189" s="34"/>
      <c r="AD189" s="34"/>
    </row>
    <row r="190" spans="1:30" x14ac:dyDescent="0.3">
      <c r="A190" s="34"/>
      <c r="B190" s="34"/>
      <c r="C190" s="34"/>
      <c r="D190" s="34"/>
      <c r="E190" s="34"/>
      <c r="F190" s="34"/>
      <c r="G190" s="34"/>
      <c r="H190" s="34"/>
      <c r="I190" s="34"/>
      <c r="J190" s="34"/>
      <c r="K190" s="34"/>
      <c r="L190" s="34"/>
      <c r="M190" s="34"/>
      <c r="N190" s="34"/>
      <c r="O190" s="34"/>
      <c r="P190" s="34"/>
      <c r="Q190" s="34"/>
      <c r="R190" s="8"/>
      <c r="S190" s="8"/>
      <c r="T190" s="8"/>
      <c r="U190" s="34"/>
      <c r="V190" s="34"/>
      <c r="W190" s="34"/>
      <c r="X190" s="34"/>
      <c r="Y190" s="34"/>
      <c r="Z190" s="34"/>
      <c r="AA190" s="34"/>
      <c r="AB190" s="34"/>
      <c r="AC190" s="34"/>
      <c r="AD190" s="34"/>
    </row>
    <row r="191" spans="1:30" x14ac:dyDescent="0.3">
      <c r="R191" s="7"/>
      <c r="S191" s="7"/>
      <c r="T191" s="7"/>
    </row>
    <row r="192" spans="1:30" x14ac:dyDescent="0.3">
      <c r="R192" s="7"/>
      <c r="S192" s="7"/>
      <c r="T192" s="7"/>
    </row>
    <row r="193" spans="18:20" x14ac:dyDescent="0.3">
      <c r="R193" s="7"/>
      <c r="S193" s="7"/>
      <c r="T193" s="7"/>
    </row>
    <row r="194" spans="18:20" x14ac:dyDescent="0.3">
      <c r="R194" s="7"/>
      <c r="S194" s="7"/>
      <c r="T194" s="7"/>
    </row>
    <row r="195" spans="18:20" x14ac:dyDescent="0.3">
      <c r="R195" s="7"/>
      <c r="S195" s="7"/>
      <c r="T195" s="7"/>
    </row>
    <row r="196" spans="18:20" x14ac:dyDescent="0.3">
      <c r="R196" s="7"/>
      <c r="S196" s="7"/>
      <c r="T196" s="7"/>
    </row>
    <row r="197" spans="18:20" x14ac:dyDescent="0.3">
      <c r="R197" s="7"/>
      <c r="S197" s="7"/>
      <c r="T197" s="7"/>
    </row>
    <row r="198" spans="18:20" x14ac:dyDescent="0.3">
      <c r="R198" s="7"/>
      <c r="S198" s="7"/>
      <c r="T198" s="7"/>
    </row>
    <row r="199" spans="18:20" x14ac:dyDescent="0.3">
      <c r="R199" s="7"/>
      <c r="S199" s="7"/>
      <c r="T199" s="7"/>
    </row>
    <row r="200" spans="18:20" x14ac:dyDescent="0.3">
      <c r="R200" s="7"/>
      <c r="S200" s="7"/>
      <c r="T200" s="7"/>
    </row>
    <row r="201" spans="18:20" x14ac:dyDescent="0.3">
      <c r="R201" s="7"/>
      <c r="S201" s="7"/>
      <c r="T201" s="7"/>
    </row>
    <row r="202" spans="18:20" x14ac:dyDescent="0.3">
      <c r="R202" s="7"/>
      <c r="S202" s="7"/>
      <c r="T202" s="7"/>
    </row>
    <row r="203" spans="18:20" x14ac:dyDescent="0.3">
      <c r="R203" s="7"/>
      <c r="S203" s="7"/>
      <c r="T203" s="7"/>
    </row>
    <row r="204" spans="18:20" x14ac:dyDescent="0.3">
      <c r="R204" s="7"/>
      <c r="S204" s="7"/>
      <c r="T204" s="7"/>
    </row>
    <row r="205" spans="18:20" x14ac:dyDescent="0.3">
      <c r="R205" s="7"/>
      <c r="S205" s="7"/>
      <c r="T205" s="7"/>
    </row>
    <row r="206" spans="18:20" x14ac:dyDescent="0.3">
      <c r="R206" s="7"/>
      <c r="S206" s="7"/>
      <c r="T206" s="7"/>
    </row>
    <row r="207" spans="18:20" x14ac:dyDescent="0.3">
      <c r="R207" s="7"/>
      <c r="S207" s="7"/>
      <c r="T207" s="7"/>
    </row>
    <row r="208" spans="18:20" x14ac:dyDescent="0.3">
      <c r="R208" s="7"/>
      <c r="S208" s="7"/>
      <c r="T208" s="7"/>
    </row>
    <row r="209" spans="18:20" x14ac:dyDescent="0.3">
      <c r="R209" s="7"/>
      <c r="S209" s="7"/>
      <c r="T209" s="7"/>
    </row>
    <row r="210" spans="18:20" x14ac:dyDescent="0.3">
      <c r="R210" s="7"/>
      <c r="S210" s="7"/>
      <c r="T210" s="7"/>
    </row>
    <row r="211" spans="18:20" x14ac:dyDescent="0.3">
      <c r="R211" s="7"/>
      <c r="S211" s="7"/>
      <c r="T211" s="7"/>
    </row>
    <row r="212" spans="18:20" x14ac:dyDescent="0.3">
      <c r="R212" s="7"/>
      <c r="S212" s="7"/>
      <c r="T212" s="7"/>
    </row>
    <row r="213" spans="18:20" x14ac:dyDescent="0.3">
      <c r="R213" s="7"/>
      <c r="S213" s="7"/>
      <c r="T213" s="7"/>
    </row>
    <row r="214" spans="18:20" x14ac:dyDescent="0.3">
      <c r="R214" s="7"/>
      <c r="S214" s="7"/>
      <c r="T214" s="7"/>
    </row>
    <row r="215" spans="18:20" x14ac:dyDescent="0.3">
      <c r="R215" s="7"/>
      <c r="S215" s="7"/>
      <c r="T215" s="7"/>
    </row>
    <row r="216" spans="18:20" x14ac:dyDescent="0.3">
      <c r="R216" s="7"/>
      <c r="S216" s="7"/>
      <c r="T216" s="7"/>
    </row>
    <row r="217" spans="18:20" x14ac:dyDescent="0.3">
      <c r="R217" s="7"/>
      <c r="S217" s="7"/>
      <c r="T217" s="7"/>
    </row>
    <row r="218" spans="18:20" x14ac:dyDescent="0.3">
      <c r="R218" s="7"/>
      <c r="S218" s="7"/>
      <c r="T218" s="7"/>
    </row>
    <row r="219" spans="18:20" x14ac:dyDescent="0.3">
      <c r="R219" s="7"/>
      <c r="S219" s="7"/>
      <c r="T219" s="7"/>
    </row>
    <row r="220" spans="18:20" x14ac:dyDescent="0.3">
      <c r="R220" s="7"/>
      <c r="S220" s="7"/>
      <c r="T220" s="7"/>
    </row>
    <row r="221" spans="18:20" x14ac:dyDescent="0.3">
      <c r="R221" s="7"/>
      <c r="S221" s="7"/>
      <c r="T221" s="7"/>
    </row>
    <row r="222" spans="18:20" x14ac:dyDescent="0.3">
      <c r="R222" s="7"/>
      <c r="S222" s="7"/>
      <c r="T222" s="7"/>
    </row>
    <row r="223" spans="18:20" x14ac:dyDescent="0.3">
      <c r="R223" s="7"/>
      <c r="S223" s="7"/>
      <c r="T223" s="7"/>
    </row>
    <row r="224" spans="18:20" x14ac:dyDescent="0.3">
      <c r="R224" s="7"/>
      <c r="S224" s="7"/>
      <c r="T224" s="7"/>
    </row>
    <row r="225" spans="18:20" x14ac:dyDescent="0.3">
      <c r="R225" s="7"/>
      <c r="S225" s="7"/>
      <c r="T225" s="7"/>
    </row>
    <row r="226" spans="18:20" x14ac:dyDescent="0.3">
      <c r="R226" s="7"/>
      <c r="S226" s="7"/>
      <c r="T226" s="7"/>
    </row>
    <row r="227" spans="18:20" x14ac:dyDescent="0.3">
      <c r="R227" s="7"/>
      <c r="S227" s="7"/>
      <c r="T227" s="7"/>
    </row>
    <row r="228" spans="18:20" x14ac:dyDescent="0.3">
      <c r="R228" s="7"/>
      <c r="S228" s="7"/>
      <c r="T228" s="7"/>
    </row>
    <row r="229" spans="18:20" x14ac:dyDescent="0.3">
      <c r="R229" s="7"/>
      <c r="S229" s="7"/>
      <c r="T229" s="7"/>
    </row>
    <row r="230" spans="18:20" x14ac:dyDescent="0.3">
      <c r="R230" s="7"/>
      <c r="S230" s="7"/>
      <c r="T230" s="7"/>
    </row>
    <row r="231" spans="18:20" x14ac:dyDescent="0.3">
      <c r="R231" s="7"/>
      <c r="S231" s="7"/>
      <c r="T231" s="7"/>
    </row>
    <row r="232" spans="18:20" x14ac:dyDescent="0.3">
      <c r="R232" s="7"/>
      <c r="S232" s="7"/>
      <c r="T232" s="7"/>
    </row>
    <row r="233" spans="18:20" x14ac:dyDescent="0.3">
      <c r="R233" s="7"/>
      <c r="S233" s="7"/>
      <c r="T233" s="7"/>
    </row>
    <row r="234" spans="18:20" x14ac:dyDescent="0.3">
      <c r="R234" s="7"/>
      <c r="S234" s="7"/>
      <c r="T234" s="7"/>
    </row>
    <row r="235" spans="18:20" x14ac:dyDescent="0.3">
      <c r="R235" s="7"/>
      <c r="S235" s="7"/>
      <c r="T235" s="7"/>
    </row>
    <row r="236" spans="18:20" x14ac:dyDescent="0.3">
      <c r="R236" s="7"/>
      <c r="S236" s="7"/>
      <c r="T236" s="7"/>
    </row>
    <row r="237" spans="18:20" x14ac:dyDescent="0.3">
      <c r="R237" s="7"/>
      <c r="S237" s="7"/>
      <c r="T237" s="7"/>
    </row>
    <row r="238" spans="18:20" x14ac:dyDescent="0.3">
      <c r="R238" s="7"/>
      <c r="S238" s="7"/>
      <c r="T238" s="7"/>
    </row>
    <row r="239" spans="18:20" x14ac:dyDescent="0.3">
      <c r="R239" s="7"/>
      <c r="S239" s="7"/>
      <c r="T239" s="7"/>
    </row>
    <row r="240" spans="18:20" x14ac:dyDescent="0.3">
      <c r="R240" s="7"/>
      <c r="S240" s="7"/>
      <c r="T240" s="7"/>
    </row>
    <row r="241" spans="18:20" x14ac:dyDescent="0.3">
      <c r="R241" s="7"/>
      <c r="S241" s="7"/>
      <c r="T241" s="7"/>
    </row>
    <row r="242" spans="18:20" x14ac:dyDescent="0.3">
      <c r="R242" s="7"/>
      <c r="S242" s="7"/>
      <c r="T242" s="7"/>
    </row>
    <row r="243" spans="18:20" x14ac:dyDescent="0.3">
      <c r="R243" s="7"/>
      <c r="S243" s="7"/>
      <c r="T243" s="7"/>
    </row>
    <row r="244" spans="18:20" x14ac:dyDescent="0.3">
      <c r="R244" s="7"/>
      <c r="S244" s="7"/>
      <c r="T244" s="7"/>
    </row>
    <row r="245" spans="18:20" x14ac:dyDescent="0.3">
      <c r="R245" s="7"/>
      <c r="S245" s="7"/>
      <c r="T245" s="7"/>
    </row>
    <row r="246" spans="18:20" x14ac:dyDescent="0.3">
      <c r="R246" s="7"/>
      <c r="S246" s="7"/>
      <c r="T246" s="7"/>
    </row>
    <row r="247" spans="18:20" x14ac:dyDescent="0.3">
      <c r="R247" s="7"/>
      <c r="S247" s="7"/>
      <c r="T247" s="7"/>
    </row>
    <row r="248" spans="18:20" x14ac:dyDescent="0.3">
      <c r="R248" s="7"/>
      <c r="S248" s="7"/>
      <c r="T248" s="7"/>
    </row>
    <row r="249" spans="18:20" x14ac:dyDescent="0.3">
      <c r="R249" s="7"/>
      <c r="S249" s="7"/>
      <c r="T249" s="7"/>
    </row>
    <row r="250" spans="18:20" x14ac:dyDescent="0.3">
      <c r="R250" s="7"/>
      <c r="S250" s="7"/>
      <c r="T250" s="7"/>
    </row>
    <row r="251" spans="18:20" x14ac:dyDescent="0.3">
      <c r="R251" s="7"/>
      <c r="S251" s="7"/>
      <c r="T251" s="7"/>
    </row>
    <row r="252" spans="18:20" x14ac:dyDescent="0.3">
      <c r="R252" s="7"/>
      <c r="S252" s="7"/>
      <c r="T252" s="7"/>
    </row>
    <row r="253" spans="18:20" x14ac:dyDescent="0.3">
      <c r="R253" s="7"/>
      <c r="S253" s="7"/>
      <c r="T253" s="7"/>
    </row>
    <row r="254" spans="18:20" x14ac:dyDescent="0.3">
      <c r="R254" s="7"/>
      <c r="S254" s="7"/>
      <c r="T254" s="7"/>
    </row>
    <row r="255" spans="18:20" x14ac:dyDescent="0.3">
      <c r="R255" s="7"/>
      <c r="S255" s="7"/>
      <c r="T255" s="7"/>
    </row>
    <row r="256" spans="18:20" x14ac:dyDescent="0.3">
      <c r="R256" s="7"/>
      <c r="S256" s="7"/>
      <c r="T256" s="7"/>
    </row>
    <row r="257" spans="18:20" x14ac:dyDescent="0.3">
      <c r="R257" s="7"/>
      <c r="S257" s="7"/>
      <c r="T257" s="7"/>
    </row>
    <row r="258" spans="18:20" x14ac:dyDescent="0.3">
      <c r="R258" s="7"/>
      <c r="S258" s="7"/>
      <c r="T258" s="7"/>
    </row>
    <row r="259" spans="18:20" x14ac:dyDescent="0.3">
      <c r="R259" s="7"/>
      <c r="S259" s="7"/>
      <c r="T259" s="7"/>
    </row>
    <row r="260" spans="18:20" x14ac:dyDescent="0.3">
      <c r="R260" s="7"/>
      <c r="S260" s="7"/>
      <c r="T260" s="7"/>
    </row>
    <row r="261" spans="18:20" x14ac:dyDescent="0.3">
      <c r="R261" s="7"/>
      <c r="S261" s="7"/>
      <c r="T261" s="7"/>
    </row>
    <row r="262" spans="18:20" x14ac:dyDescent="0.3">
      <c r="R262" s="7"/>
      <c r="S262" s="7"/>
      <c r="T262" s="7"/>
    </row>
    <row r="263" spans="18:20" x14ac:dyDescent="0.3">
      <c r="R263" s="7"/>
      <c r="S263" s="7"/>
      <c r="T263" s="7"/>
    </row>
    <row r="264" spans="18:20" x14ac:dyDescent="0.3">
      <c r="R264" s="7"/>
      <c r="S264" s="7"/>
      <c r="T264" s="7"/>
    </row>
    <row r="265" spans="18:20" x14ac:dyDescent="0.3">
      <c r="R265" s="7"/>
      <c r="S265" s="7"/>
      <c r="T265" s="7"/>
    </row>
    <row r="266" spans="18:20" x14ac:dyDescent="0.3">
      <c r="R266" s="7"/>
      <c r="S266" s="7"/>
      <c r="T266" s="7"/>
    </row>
    <row r="267" spans="18:20" x14ac:dyDescent="0.3">
      <c r="R267" s="7"/>
      <c r="S267" s="7"/>
      <c r="T267" s="7"/>
    </row>
    <row r="268" spans="18:20" x14ac:dyDescent="0.3">
      <c r="R268" s="7"/>
      <c r="S268" s="7"/>
      <c r="T268" s="7"/>
    </row>
    <row r="269" spans="18:20" x14ac:dyDescent="0.3">
      <c r="R269" s="7"/>
      <c r="S269" s="7"/>
      <c r="T269" s="7"/>
    </row>
    <row r="270" spans="18:20" x14ac:dyDescent="0.3">
      <c r="R270" s="7"/>
      <c r="S270" s="7"/>
      <c r="T270" s="7"/>
    </row>
    <row r="271" spans="18:20" x14ac:dyDescent="0.3">
      <c r="R271" s="7"/>
      <c r="S271" s="7"/>
      <c r="T271" s="7"/>
    </row>
    <row r="272" spans="18:20" x14ac:dyDescent="0.3">
      <c r="R272" s="7"/>
      <c r="S272" s="7"/>
      <c r="T272" s="7"/>
    </row>
    <row r="273" spans="18:20" x14ac:dyDescent="0.3">
      <c r="R273" s="7"/>
      <c r="S273" s="7"/>
      <c r="T273" s="7"/>
    </row>
    <row r="274" spans="18:20" x14ac:dyDescent="0.3">
      <c r="R274" s="7"/>
      <c r="S274" s="7"/>
      <c r="T274" s="7"/>
    </row>
    <row r="275" spans="18:20" x14ac:dyDescent="0.3">
      <c r="R275" s="7"/>
      <c r="S275" s="7"/>
      <c r="T275" s="7"/>
    </row>
    <row r="276" spans="18:20" x14ac:dyDescent="0.3">
      <c r="R276" s="7"/>
      <c r="S276" s="7"/>
      <c r="T276" s="7"/>
    </row>
    <row r="277" spans="18:20" x14ac:dyDescent="0.3">
      <c r="R277" s="7"/>
      <c r="S277" s="7"/>
      <c r="T277" s="7"/>
    </row>
    <row r="278" spans="18:20" x14ac:dyDescent="0.3">
      <c r="R278" s="7"/>
      <c r="S278" s="7"/>
      <c r="T278" s="7"/>
    </row>
    <row r="279" spans="18:20" x14ac:dyDescent="0.3">
      <c r="R279" s="7"/>
      <c r="S279" s="7"/>
      <c r="T279" s="7"/>
    </row>
    <row r="280" spans="18:20" x14ac:dyDescent="0.3">
      <c r="R280" s="7"/>
      <c r="S280" s="7"/>
      <c r="T280" s="7"/>
    </row>
    <row r="281" spans="18:20" x14ac:dyDescent="0.3">
      <c r="R281" s="7"/>
      <c r="S281" s="7"/>
      <c r="T281" s="7"/>
    </row>
    <row r="282" spans="18:20" x14ac:dyDescent="0.3">
      <c r="R282" s="7"/>
      <c r="S282" s="7"/>
      <c r="T282" s="7"/>
    </row>
    <row r="283" spans="18:20" x14ac:dyDescent="0.3">
      <c r="R283" s="7"/>
      <c r="S283" s="7"/>
      <c r="T283" s="7"/>
    </row>
    <row r="284" spans="18:20" x14ac:dyDescent="0.3">
      <c r="R284" s="7"/>
      <c r="S284" s="7"/>
      <c r="T284" s="7"/>
    </row>
    <row r="285" spans="18:20" x14ac:dyDescent="0.3">
      <c r="R285" s="7"/>
      <c r="S285" s="7"/>
      <c r="T285" s="7"/>
    </row>
    <row r="286" spans="18:20" x14ac:dyDescent="0.3">
      <c r="R286" s="7"/>
      <c r="S286" s="7"/>
      <c r="T286" s="7"/>
    </row>
    <row r="287" spans="18:20" x14ac:dyDescent="0.3">
      <c r="R287" s="7"/>
      <c r="S287" s="7"/>
      <c r="T287" s="7"/>
    </row>
    <row r="288" spans="18:20" x14ac:dyDescent="0.3">
      <c r="R288" s="7"/>
      <c r="S288" s="7"/>
      <c r="T288" s="7"/>
    </row>
    <row r="289" spans="18:20" x14ac:dyDescent="0.3">
      <c r="R289" s="7"/>
      <c r="S289" s="7"/>
      <c r="T289" s="7"/>
    </row>
    <row r="290" spans="18:20" x14ac:dyDescent="0.3">
      <c r="R290" s="7"/>
      <c r="S290" s="7"/>
      <c r="T290" s="7"/>
    </row>
    <row r="291" spans="18:20" x14ac:dyDescent="0.3">
      <c r="R291" s="7"/>
      <c r="S291" s="7"/>
      <c r="T291" s="7"/>
    </row>
    <row r="292" spans="18:20" x14ac:dyDescent="0.3">
      <c r="R292" s="7"/>
      <c r="S292" s="7"/>
      <c r="T292" s="7"/>
    </row>
    <row r="293" spans="18:20" x14ac:dyDescent="0.3">
      <c r="R293" s="7"/>
      <c r="S293" s="7"/>
      <c r="T293" s="7"/>
    </row>
    <row r="294" spans="18:20" x14ac:dyDescent="0.3">
      <c r="R294" s="7"/>
      <c r="S294" s="7"/>
      <c r="T294" s="7"/>
    </row>
    <row r="295" spans="18:20" x14ac:dyDescent="0.3">
      <c r="R295" s="7"/>
      <c r="S295" s="7"/>
      <c r="T295" s="7"/>
    </row>
    <row r="296" spans="18:20" x14ac:dyDescent="0.3">
      <c r="R296" s="7"/>
      <c r="S296" s="7"/>
      <c r="T296" s="7"/>
    </row>
    <row r="297" spans="18:20" x14ac:dyDescent="0.3">
      <c r="R297" s="7"/>
      <c r="S297" s="7"/>
      <c r="T297" s="7"/>
    </row>
    <row r="298" spans="18:20" x14ac:dyDescent="0.3">
      <c r="R298" s="7"/>
      <c r="S298" s="7"/>
      <c r="T298" s="7"/>
    </row>
    <row r="299" spans="18:20" x14ac:dyDescent="0.3">
      <c r="R299" s="7"/>
      <c r="S299" s="7"/>
      <c r="T299" s="7"/>
    </row>
    <row r="300" spans="18:20" x14ac:dyDescent="0.3">
      <c r="R300" s="7"/>
      <c r="S300" s="7"/>
      <c r="T300" s="7"/>
    </row>
    <row r="301" spans="18:20" x14ac:dyDescent="0.3">
      <c r="R301" s="7"/>
      <c r="S301" s="7"/>
      <c r="T301" s="7"/>
    </row>
    <row r="302" spans="18:20" x14ac:dyDescent="0.3">
      <c r="R302" s="7"/>
      <c r="S302" s="7"/>
      <c r="T302" s="7"/>
    </row>
    <row r="303" spans="18:20" x14ac:dyDescent="0.3">
      <c r="R303" s="7"/>
      <c r="S303" s="7"/>
      <c r="T303" s="7"/>
    </row>
    <row r="304" spans="18:20" x14ac:dyDescent="0.3">
      <c r="R304" s="7"/>
      <c r="S304" s="7"/>
      <c r="T304" s="7"/>
    </row>
    <row r="305" spans="18:20" x14ac:dyDescent="0.3">
      <c r="R305" s="7"/>
      <c r="S305" s="7"/>
      <c r="T305" s="7"/>
    </row>
    <row r="306" spans="18:20" x14ac:dyDescent="0.3">
      <c r="R306" s="7"/>
      <c r="S306" s="7"/>
      <c r="T306" s="7"/>
    </row>
    <row r="307" spans="18:20" x14ac:dyDescent="0.3">
      <c r="R307" s="7"/>
      <c r="S307" s="7"/>
      <c r="T307" s="7"/>
    </row>
    <row r="308" spans="18:20" x14ac:dyDescent="0.3">
      <c r="R308" s="7"/>
      <c r="S308" s="7"/>
      <c r="T308" s="7"/>
    </row>
    <row r="309" spans="18:20" x14ac:dyDescent="0.3">
      <c r="R309" s="7"/>
      <c r="S309" s="7"/>
      <c r="T309" s="7"/>
    </row>
    <row r="310" spans="18:20" x14ac:dyDescent="0.3">
      <c r="R310" s="7"/>
      <c r="S310" s="7"/>
      <c r="T310" s="7"/>
    </row>
    <row r="311" spans="18:20" x14ac:dyDescent="0.3">
      <c r="R311" s="7"/>
      <c r="S311" s="7"/>
      <c r="T311" s="7"/>
    </row>
    <row r="312" spans="18:20" x14ac:dyDescent="0.3">
      <c r="R312" s="7"/>
      <c r="S312" s="7"/>
      <c r="T312" s="7"/>
    </row>
    <row r="313" spans="18:20" x14ac:dyDescent="0.3">
      <c r="R313" s="7"/>
      <c r="S313" s="7"/>
      <c r="T313" s="7"/>
    </row>
    <row r="314" spans="18:20" x14ac:dyDescent="0.3">
      <c r="R314" s="7"/>
      <c r="S314" s="7"/>
      <c r="T314" s="7"/>
    </row>
    <row r="315" spans="18:20" x14ac:dyDescent="0.3">
      <c r="R315" s="7"/>
      <c r="S315" s="7"/>
      <c r="T315" s="7"/>
    </row>
    <row r="316" spans="18:20" x14ac:dyDescent="0.3">
      <c r="R316" s="7"/>
      <c r="S316" s="7"/>
      <c r="T316" s="7"/>
    </row>
    <row r="317" spans="18:20" x14ac:dyDescent="0.3">
      <c r="R317" s="7"/>
      <c r="S317" s="7"/>
      <c r="T317" s="7"/>
    </row>
    <row r="318" spans="18:20" x14ac:dyDescent="0.3">
      <c r="R318" s="7"/>
      <c r="S318" s="7"/>
      <c r="T318" s="7"/>
    </row>
    <row r="319" spans="18:20" x14ac:dyDescent="0.3">
      <c r="R319" s="7"/>
      <c r="S319" s="7"/>
      <c r="T319" s="7"/>
    </row>
    <row r="320" spans="18:20" x14ac:dyDescent="0.3">
      <c r="R320" s="7"/>
      <c r="S320" s="7"/>
      <c r="T320" s="7"/>
    </row>
    <row r="321" spans="18:20" x14ac:dyDescent="0.3">
      <c r="R321" s="7"/>
      <c r="S321" s="7"/>
      <c r="T321" s="7"/>
    </row>
    <row r="322" spans="18:20" x14ac:dyDescent="0.3">
      <c r="R322" s="7"/>
      <c r="S322" s="7"/>
      <c r="T322" s="7"/>
    </row>
    <row r="323" spans="18:20" x14ac:dyDescent="0.3">
      <c r="R323" s="7"/>
      <c r="S323" s="7"/>
      <c r="T323" s="7"/>
    </row>
    <row r="324" spans="18:20" x14ac:dyDescent="0.3">
      <c r="R324" s="7"/>
      <c r="S324" s="7"/>
      <c r="T324" s="7"/>
    </row>
    <row r="325" spans="18:20" x14ac:dyDescent="0.3">
      <c r="R325" s="7"/>
      <c r="S325" s="7"/>
      <c r="T325" s="7"/>
    </row>
    <row r="326" spans="18:20" x14ac:dyDescent="0.3">
      <c r="R326" s="7"/>
      <c r="S326" s="7"/>
      <c r="T326" s="7"/>
    </row>
    <row r="327" spans="18:20" x14ac:dyDescent="0.3">
      <c r="R327" s="7"/>
      <c r="S327" s="7"/>
      <c r="T327" s="7"/>
    </row>
    <row r="328" spans="18:20" x14ac:dyDescent="0.3">
      <c r="R328" s="7"/>
      <c r="S328" s="7"/>
      <c r="T328" s="7"/>
    </row>
    <row r="329" spans="18:20" x14ac:dyDescent="0.3">
      <c r="R329" s="7"/>
      <c r="S329" s="7"/>
      <c r="T329" s="7"/>
    </row>
    <row r="330" spans="18:20" x14ac:dyDescent="0.3">
      <c r="R330" s="7"/>
      <c r="S330" s="7"/>
      <c r="T330" s="7"/>
    </row>
    <row r="331" spans="18:20" x14ac:dyDescent="0.3">
      <c r="R331" s="7"/>
      <c r="S331" s="7"/>
      <c r="T331" s="7"/>
    </row>
    <row r="332" spans="18:20" x14ac:dyDescent="0.3">
      <c r="R332" s="7"/>
      <c r="S332" s="7"/>
      <c r="T332" s="7"/>
    </row>
    <row r="333" spans="18:20" x14ac:dyDescent="0.3">
      <c r="R333" s="7"/>
      <c r="S333" s="7"/>
      <c r="T333" s="7"/>
    </row>
    <row r="334" spans="18:20" x14ac:dyDescent="0.3">
      <c r="R334" s="7"/>
      <c r="S334" s="7"/>
      <c r="T334" s="7"/>
    </row>
    <row r="335" spans="18:20" x14ac:dyDescent="0.3">
      <c r="R335" s="7"/>
      <c r="S335" s="7"/>
      <c r="T335" s="7"/>
    </row>
    <row r="336" spans="18:20" x14ac:dyDescent="0.3">
      <c r="R336" s="7"/>
      <c r="S336" s="7"/>
      <c r="T336" s="7"/>
    </row>
    <row r="337" spans="18:20" x14ac:dyDescent="0.3">
      <c r="R337" s="7"/>
      <c r="S337" s="7"/>
      <c r="T337" s="7"/>
    </row>
    <row r="338" spans="18:20" x14ac:dyDescent="0.3">
      <c r="R338" s="7"/>
      <c r="S338" s="7"/>
      <c r="T338" s="7"/>
    </row>
    <row r="339" spans="18:20" x14ac:dyDescent="0.3">
      <c r="R339" s="7"/>
      <c r="S339" s="7"/>
      <c r="T339" s="7"/>
    </row>
    <row r="340" spans="18:20" x14ac:dyDescent="0.3">
      <c r="R340" s="7"/>
      <c r="S340" s="7"/>
      <c r="T340" s="7"/>
    </row>
    <row r="341" spans="18:20" x14ac:dyDescent="0.3">
      <c r="R341" s="7"/>
      <c r="S341" s="7"/>
      <c r="T341" s="7"/>
    </row>
    <row r="342" spans="18:20" x14ac:dyDescent="0.3">
      <c r="R342" s="7"/>
      <c r="S342" s="7"/>
      <c r="T342" s="7"/>
    </row>
    <row r="343" spans="18:20" x14ac:dyDescent="0.3">
      <c r="R343" s="7"/>
      <c r="S343" s="7"/>
      <c r="T343" s="7"/>
    </row>
    <row r="344" spans="18:20" x14ac:dyDescent="0.3">
      <c r="R344" s="7"/>
      <c r="S344" s="7"/>
      <c r="T344" s="7"/>
    </row>
    <row r="345" spans="18:20" x14ac:dyDescent="0.3">
      <c r="R345" s="7"/>
      <c r="S345" s="7"/>
      <c r="T345" s="7"/>
    </row>
    <row r="346" spans="18:20" x14ac:dyDescent="0.3">
      <c r="R346" s="7"/>
      <c r="S346" s="7"/>
      <c r="T346" s="7"/>
    </row>
    <row r="347" spans="18:20" x14ac:dyDescent="0.3">
      <c r="R347" s="7"/>
      <c r="S347" s="7"/>
      <c r="T347" s="7"/>
    </row>
    <row r="348" spans="18:20" x14ac:dyDescent="0.3">
      <c r="R348" s="7"/>
      <c r="S348" s="7"/>
      <c r="T348" s="7"/>
    </row>
    <row r="349" spans="18:20" x14ac:dyDescent="0.3">
      <c r="R349" s="7"/>
      <c r="S349" s="7"/>
      <c r="T349" s="7"/>
    </row>
    <row r="350" spans="18:20" x14ac:dyDescent="0.3">
      <c r="R350" s="7"/>
      <c r="S350" s="7"/>
      <c r="T350" s="7"/>
    </row>
    <row r="351" spans="18:20" x14ac:dyDescent="0.3">
      <c r="R351" s="7"/>
      <c r="S351" s="7"/>
      <c r="T351" s="7"/>
    </row>
    <row r="352" spans="18:20" x14ac:dyDescent="0.3">
      <c r="R352" s="7"/>
      <c r="S352" s="7"/>
      <c r="T352" s="7"/>
    </row>
    <row r="353" spans="18:20" x14ac:dyDescent="0.3">
      <c r="R353" s="7"/>
      <c r="S353" s="7"/>
      <c r="T353" s="7"/>
    </row>
    <row r="354" spans="18:20" x14ac:dyDescent="0.3">
      <c r="R354" s="7"/>
      <c r="S354" s="7"/>
      <c r="T354" s="7"/>
    </row>
    <row r="355" spans="18:20" x14ac:dyDescent="0.3">
      <c r="R355" s="7"/>
      <c r="S355" s="7"/>
      <c r="T355" s="7"/>
    </row>
    <row r="356" spans="18:20" x14ac:dyDescent="0.3">
      <c r="R356" s="7"/>
      <c r="S356" s="7"/>
      <c r="T356" s="7"/>
    </row>
    <row r="357" spans="18:20" x14ac:dyDescent="0.3">
      <c r="R357" s="7"/>
      <c r="S357" s="7"/>
      <c r="T357" s="7"/>
    </row>
    <row r="358" spans="18:20" x14ac:dyDescent="0.3">
      <c r="R358" s="7"/>
      <c r="S358" s="7"/>
      <c r="T358" s="7"/>
    </row>
    <row r="359" spans="18:20" x14ac:dyDescent="0.3">
      <c r="R359" s="7"/>
      <c r="S359" s="7"/>
      <c r="T359" s="7"/>
    </row>
    <row r="360" spans="18:20" x14ac:dyDescent="0.3">
      <c r="R360" s="7"/>
      <c r="S360" s="7"/>
      <c r="T360" s="7"/>
    </row>
    <row r="361" spans="18:20" x14ac:dyDescent="0.3">
      <c r="R361" s="7"/>
      <c r="S361" s="7"/>
      <c r="T361" s="7"/>
    </row>
    <row r="362" spans="18:20" x14ac:dyDescent="0.3">
      <c r="R362" s="7"/>
      <c r="S362" s="7"/>
      <c r="T362" s="7"/>
    </row>
    <row r="363" spans="18:20" x14ac:dyDescent="0.3">
      <c r="R363" s="7"/>
      <c r="S363" s="7"/>
      <c r="T363" s="7"/>
    </row>
    <row r="364" spans="18:20" x14ac:dyDescent="0.3">
      <c r="R364" s="7"/>
      <c r="S364" s="7"/>
      <c r="T364" s="7"/>
    </row>
    <row r="365" spans="18:20" x14ac:dyDescent="0.3">
      <c r="R365" s="7"/>
      <c r="S365" s="7"/>
      <c r="T365" s="7"/>
    </row>
    <row r="366" spans="18:20" x14ac:dyDescent="0.3">
      <c r="R366" s="7"/>
      <c r="S366" s="7"/>
      <c r="T366" s="7"/>
    </row>
    <row r="367" spans="18:20" x14ac:dyDescent="0.3">
      <c r="R367" s="7"/>
      <c r="S367" s="7"/>
      <c r="T367" s="7"/>
    </row>
    <row r="368" spans="18:20" x14ac:dyDescent="0.3">
      <c r="R368" s="7"/>
      <c r="S368" s="7"/>
      <c r="T368" s="7"/>
    </row>
    <row r="369" spans="18:20" x14ac:dyDescent="0.3">
      <c r="R369" s="7"/>
      <c r="S369" s="7"/>
      <c r="T369" s="7"/>
    </row>
    <row r="370" spans="18:20" x14ac:dyDescent="0.3">
      <c r="R370" s="7"/>
      <c r="S370" s="7"/>
      <c r="T370" s="7"/>
    </row>
    <row r="371" spans="18:20" x14ac:dyDescent="0.3">
      <c r="R371" s="7"/>
      <c r="S371" s="7"/>
      <c r="T371" s="7"/>
    </row>
    <row r="372" spans="18:20" x14ac:dyDescent="0.3">
      <c r="R372" s="7"/>
      <c r="S372" s="7"/>
      <c r="T372" s="7"/>
    </row>
    <row r="373" spans="18:20" x14ac:dyDescent="0.3">
      <c r="R373" s="7"/>
      <c r="S373" s="7"/>
      <c r="T373" s="7"/>
    </row>
    <row r="374" spans="18:20" x14ac:dyDescent="0.3">
      <c r="R374" s="7"/>
      <c r="S374" s="7"/>
      <c r="T374" s="7"/>
    </row>
    <row r="375" spans="18:20" x14ac:dyDescent="0.3">
      <c r="R375" s="7"/>
      <c r="S375" s="7"/>
      <c r="T375" s="7"/>
    </row>
    <row r="376" spans="18:20" x14ac:dyDescent="0.3">
      <c r="R376" s="7"/>
      <c r="S376" s="7"/>
      <c r="T376" s="7"/>
    </row>
    <row r="377" spans="18:20" x14ac:dyDescent="0.3">
      <c r="R377" s="7"/>
      <c r="S377" s="7"/>
      <c r="T377" s="7"/>
    </row>
    <row r="378" spans="18:20" x14ac:dyDescent="0.3">
      <c r="R378" s="7"/>
      <c r="S378" s="7"/>
      <c r="T378" s="7"/>
    </row>
    <row r="379" spans="18:20" x14ac:dyDescent="0.3">
      <c r="R379" s="7"/>
      <c r="S379" s="7"/>
      <c r="T379" s="7"/>
    </row>
    <row r="380" spans="18:20" x14ac:dyDescent="0.3">
      <c r="R380" s="7"/>
      <c r="S380" s="7"/>
      <c r="T380" s="7"/>
    </row>
    <row r="381" spans="18:20" x14ac:dyDescent="0.3">
      <c r="R381" s="7"/>
      <c r="S381" s="7"/>
      <c r="T381" s="7"/>
    </row>
    <row r="382" spans="18:20" x14ac:dyDescent="0.3">
      <c r="R382" s="7"/>
      <c r="S382" s="7"/>
      <c r="T382" s="7"/>
    </row>
    <row r="383" spans="18:20" x14ac:dyDescent="0.3">
      <c r="R383" s="7"/>
      <c r="S383" s="7"/>
      <c r="T383" s="7"/>
    </row>
    <row r="384" spans="18:20" x14ac:dyDescent="0.3">
      <c r="R384" s="7"/>
      <c r="S384" s="7"/>
      <c r="T384" s="7"/>
    </row>
    <row r="385" spans="18:20" x14ac:dyDescent="0.3">
      <c r="R385" s="7"/>
      <c r="S385" s="7"/>
      <c r="T385" s="7"/>
    </row>
    <row r="386" spans="18:20" x14ac:dyDescent="0.3">
      <c r="R386" s="7"/>
      <c r="S386" s="7"/>
      <c r="T386" s="7"/>
    </row>
    <row r="387" spans="18:20" x14ac:dyDescent="0.3">
      <c r="R387" s="7"/>
      <c r="S387" s="7"/>
      <c r="T387" s="7"/>
    </row>
    <row r="388" spans="18:20" x14ac:dyDescent="0.3">
      <c r="R388" s="7"/>
      <c r="S388" s="7"/>
      <c r="T388" s="7"/>
    </row>
    <row r="389" spans="18:20" x14ac:dyDescent="0.3">
      <c r="R389" s="7"/>
      <c r="S389" s="7"/>
      <c r="T389" s="7"/>
    </row>
    <row r="390" spans="18:20" x14ac:dyDescent="0.3">
      <c r="R390" s="7"/>
      <c r="S390" s="7"/>
      <c r="T390" s="7"/>
    </row>
    <row r="391" spans="18:20" x14ac:dyDescent="0.3">
      <c r="R391" s="7"/>
      <c r="S391" s="7"/>
      <c r="T391" s="7"/>
    </row>
    <row r="392" spans="18:20" x14ac:dyDescent="0.3">
      <c r="R392" s="7"/>
      <c r="S392" s="7"/>
      <c r="T392" s="7"/>
    </row>
    <row r="393" spans="18:20" x14ac:dyDescent="0.3">
      <c r="R393" s="7"/>
      <c r="S393" s="7"/>
      <c r="T393" s="7"/>
    </row>
    <row r="394" spans="18:20" x14ac:dyDescent="0.3">
      <c r="R394" s="7"/>
      <c r="S394" s="7"/>
      <c r="T394" s="7"/>
    </row>
    <row r="395" spans="18:20" x14ac:dyDescent="0.3">
      <c r="R395" s="7"/>
      <c r="S395" s="7"/>
      <c r="T395" s="7"/>
    </row>
    <row r="396" spans="18:20" x14ac:dyDescent="0.3">
      <c r="R396" s="7"/>
      <c r="S396" s="7"/>
      <c r="T396" s="7"/>
    </row>
    <row r="397" spans="18:20" x14ac:dyDescent="0.3">
      <c r="R397" s="7"/>
      <c r="S397" s="7"/>
      <c r="T397" s="7"/>
    </row>
    <row r="398" spans="18:20" x14ac:dyDescent="0.3">
      <c r="R398" s="7"/>
      <c r="S398" s="7"/>
      <c r="T398" s="7"/>
    </row>
    <row r="399" spans="18:20" x14ac:dyDescent="0.3">
      <c r="R399" s="7"/>
      <c r="S399" s="7"/>
      <c r="T399" s="7"/>
    </row>
    <row r="400" spans="18:20" x14ac:dyDescent="0.3">
      <c r="R400" s="7"/>
      <c r="S400" s="7"/>
      <c r="T400" s="7"/>
    </row>
    <row r="401" spans="18:20" x14ac:dyDescent="0.3">
      <c r="R401" s="7"/>
      <c r="S401" s="7"/>
      <c r="T401" s="7"/>
    </row>
    <row r="402" spans="18:20" x14ac:dyDescent="0.3">
      <c r="R402" s="7"/>
      <c r="S402" s="7"/>
      <c r="T402" s="7"/>
    </row>
    <row r="403" spans="18:20" x14ac:dyDescent="0.3">
      <c r="R403" s="7"/>
      <c r="S403" s="7"/>
      <c r="T403" s="7"/>
    </row>
    <row r="404" spans="18:20" x14ac:dyDescent="0.3">
      <c r="R404" s="7"/>
      <c r="S404" s="7"/>
      <c r="T404" s="7"/>
    </row>
    <row r="405" spans="18:20" x14ac:dyDescent="0.3">
      <c r="R405" s="7"/>
      <c r="S405" s="7"/>
      <c r="T405" s="7"/>
    </row>
    <row r="406" spans="18:20" x14ac:dyDescent="0.3">
      <c r="R406" s="7"/>
      <c r="S406" s="7"/>
      <c r="T406" s="7"/>
    </row>
    <row r="407" spans="18:20" x14ac:dyDescent="0.3">
      <c r="R407" s="7"/>
      <c r="S407" s="7"/>
      <c r="T407" s="7"/>
    </row>
    <row r="408" spans="18:20" x14ac:dyDescent="0.3">
      <c r="R408" s="7"/>
      <c r="S408" s="7"/>
      <c r="T408" s="7"/>
    </row>
    <row r="409" spans="18:20" x14ac:dyDescent="0.3">
      <c r="R409" s="7"/>
      <c r="S409" s="7"/>
      <c r="T409" s="7"/>
    </row>
    <row r="410" spans="18:20" x14ac:dyDescent="0.3">
      <c r="R410" s="7"/>
      <c r="S410" s="7"/>
      <c r="T410" s="7"/>
    </row>
    <row r="411" spans="18:20" x14ac:dyDescent="0.3">
      <c r="R411" s="7"/>
      <c r="S411" s="7"/>
      <c r="T411" s="7"/>
    </row>
    <row r="412" spans="18:20" x14ac:dyDescent="0.3">
      <c r="R412" s="7"/>
      <c r="S412" s="7"/>
      <c r="T412" s="7"/>
    </row>
    <row r="413" spans="18:20" x14ac:dyDescent="0.3">
      <c r="R413" s="7"/>
      <c r="S413" s="7"/>
      <c r="T413" s="7"/>
    </row>
    <row r="414" spans="18:20" x14ac:dyDescent="0.3">
      <c r="R414" s="7"/>
      <c r="S414" s="7"/>
      <c r="T414" s="7"/>
    </row>
    <row r="415" spans="18:20" x14ac:dyDescent="0.3">
      <c r="R415" s="7"/>
      <c r="S415" s="7"/>
      <c r="T415" s="7"/>
    </row>
    <row r="416" spans="18:20" x14ac:dyDescent="0.3">
      <c r="R416" s="7"/>
      <c r="S416" s="7"/>
      <c r="T416" s="7"/>
    </row>
    <row r="417" spans="18:20" x14ac:dyDescent="0.3">
      <c r="R417" s="7"/>
      <c r="S417" s="7"/>
      <c r="T417" s="7"/>
    </row>
    <row r="418" spans="18:20" x14ac:dyDescent="0.3">
      <c r="R418" s="7"/>
      <c r="S418" s="7"/>
      <c r="T418" s="7"/>
    </row>
    <row r="419" spans="18:20" x14ac:dyDescent="0.3">
      <c r="R419" s="7"/>
      <c r="S419" s="7"/>
      <c r="T419" s="7"/>
    </row>
    <row r="420" spans="18:20" x14ac:dyDescent="0.3">
      <c r="R420" s="7"/>
      <c r="S420" s="7"/>
      <c r="T420" s="7"/>
    </row>
    <row r="421" spans="18:20" x14ac:dyDescent="0.3">
      <c r="R421" s="7"/>
      <c r="S421" s="7"/>
      <c r="T421" s="7"/>
    </row>
    <row r="422" spans="18:20" x14ac:dyDescent="0.3">
      <c r="R422" s="7"/>
      <c r="S422" s="7"/>
      <c r="T422" s="7"/>
    </row>
    <row r="423" spans="18:20" x14ac:dyDescent="0.3">
      <c r="R423" s="7"/>
      <c r="S423" s="7"/>
      <c r="T423" s="7"/>
    </row>
    <row r="424" spans="18:20" x14ac:dyDescent="0.3">
      <c r="R424" s="7"/>
      <c r="S424" s="7"/>
      <c r="T424" s="7"/>
    </row>
    <row r="425" spans="18:20" x14ac:dyDescent="0.3">
      <c r="R425" s="7"/>
      <c r="S425" s="7"/>
      <c r="T425" s="7"/>
    </row>
    <row r="426" spans="18:20" x14ac:dyDescent="0.3">
      <c r="R426" s="7"/>
      <c r="S426" s="7"/>
      <c r="T426" s="7"/>
    </row>
    <row r="427" spans="18:20" x14ac:dyDescent="0.3">
      <c r="R427" s="7"/>
      <c r="S427" s="7"/>
      <c r="T427" s="7"/>
    </row>
    <row r="428" spans="18:20" x14ac:dyDescent="0.3">
      <c r="R428" s="7"/>
      <c r="S428" s="7"/>
      <c r="T428" s="7"/>
    </row>
    <row r="429" spans="18:20" x14ac:dyDescent="0.3">
      <c r="R429" s="7"/>
      <c r="S429" s="7"/>
      <c r="T429" s="7"/>
    </row>
    <row r="430" spans="18:20" x14ac:dyDescent="0.3">
      <c r="R430" s="7"/>
      <c r="S430" s="7"/>
      <c r="T430" s="7"/>
    </row>
    <row r="431" spans="18:20" x14ac:dyDescent="0.3">
      <c r="R431" s="7"/>
      <c r="S431" s="7"/>
      <c r="T431" s="7"/>
    </row>
    <row r="432" spans="18:20" x14ac:dyDescent="0.3">
      <c r="R432" s="7"/>
      <c r="S432" s="7"/>
      <c r="T432" s="7"/>
    </row>
    <row r="433" spans="18:20" x14ac:dyDescent="0.3">
      <c r="R433" s="7"/>
      <c r="S433" s="7"/>
      <c r="T433" s="7"/>
    </row>
    <row r="434" spans="18:20" x14ac:dyDescent="0.3">
      <c r="R434" s="7"/>
      <c r="S434" s="7"/>
      <c r="T434" s="7"/>
    </row>
    <row r="435" spans="18:20" x14ac:dyDescent="0.3">
      <c r="R435" s="7"/>
      <c r="S435" s="7"/>
      <c r="T435" s="7"/>
    </row>
    <row r="436" spans="18:20" x14ac:dyDescent="0.3">
      <c r="R436" s="7"/>
      <c r="S436" s="7"/>
      <c r="T436" s="7"/>
    </row>
    <row r="437" spans="18:20" x14ac:dyDescent="0.3">
      <c r="R437" s="7"/>
      <c r="S437" s="7"/>
      <c r="T437" s="7"/>
    </row>
    <row r="438" spans="18:20" x14ac:dyDescent="0.3">
      <c r="R438" s="7"/>
      <c r="S438" s="7"/>
      <c r="T438" s="7"/>
    </row>
    <row r="439" spans="18:20" x14ac:dyDescent="0.3">
      <c r="R439" s="7"/>
      <c r="S439" s="7"/>
      <c r="T439" s="7"/>
    </row>
    <row r="440" spans="18:20" x14ac:dyDescent="0.3">
      <c r="R440" s="7"/>
      <c r="S440" s="7"/>
      <c r="T440" s="7"/>
    </row>
    <row r="441" spans="18:20" x14ac:dyDescent="0.3">
      <c r="R441" s="7"/>
      <c r="S441" s="7"/>
      <c r="T441" s="7"/>
    </row>
    <row r="442" spans="18:20" x14ac:dyDescent="0.3">
      <c r="R442" s="7"/>
      <c r="S442" s="7"/>
      <c r="T442" s="7"/>
    </row>
    <row r="443" spans="18:20" x14ac:dyDescent="0.3">
      <c r="R443" s="7"/>
      <c r="S443" s="7"/>
      <c r="T443" s="7"/>
    </row>
    <row r="444" spans="18:20" x14ac:dyDescent="0.3">
      <c r="R444" s="7"/>
      <c r="S444" s="7"/>
      <c r="T444" s="7"/>
    </row>
    <row r="445" spans="18:20" x14ac:dyDescent="0.3">
      <c r="R445" s="7"/>
      <c r="S445" s="7"/>
      <c r="T445" s="7"/>
    </row>
    <row r="446" spans="18:20" x14ac:dyDescent="0.3">
      <c r="R446" s="7"/>
      <c r="S446" s="7"/>
      <c r="T446" s="7"/>
    </row>
    <row r="447" spans="18:20" x14ac:dyDescent="0.3">
      <c r="R447" s="7"/>
      <c r="S447" s="7"/>
      <c r="T447" s="7"/>
    </row>
    <row r="448" spans="18:20" x14ac:dyDescent="0.3">
      <c r="R448" s="7"/>
      <c r="S448" s="7"/>
      <c r="T448" s="7"/>
    </row>
    <row r="449" spans="18:20" x14ac:dyDescent="0.3">
      <c r="R449" s="7"/>
      <c r="S449" s="7"/>
      <c r="T449" s="7"/>
    </row>
    <row r="450" spans="18:20" x14ac:dyDescent="0.3">
      <c r="R450" s="7"/>
      <c r="S450" s="7"/>
      <c r="T450" s="7"/>
    </row>
    <row r="451" spans="18:20" x14ac:dyDescent="0.3">
      <c r="R451" s="7"/>
      <c r="S451" s="7"/>
      <c r="T451" s="7"/>
    </row>
    <row r="452" spans="18:20" x14ac:dyDescent="0.3">
      <c r="R452" s="7"/>
      <c r="S452" s="7"/>
      <c r="T452" s="7"/>
    </row>
    <row r="453" spans="18:20" x14ac:dyDescent="0.3">
      <c r="R453" s="7"/>
      <c r="S453" s="7"/>
      <c r="T453" s="7"/>
    </row>
    <row r="454" spans="18:20" x14ac:dyDescent="0.3">
      <c r="R454" s="7"/>
      <c r="S454" s="7"/>
      <c r="T454" s="7"/>
    </row>
    <row r="455" spans="18:20" x14ac:dyDescent="0.3">
      <c r="R455" s="7"/>
      <c r="S455" s="7"/>
      <c r="T455" s="7"/>
    </row>
    <row r="456" spans="18:20" x14ac:dyDescent="0.3">
      <c r="R456" s="7"/>
      <c r="S456" s="7"/>
      <c r="T456" s="7"/>
    </row>
    <row r="457" spans="18:20" x14ac:dyDescent="0.3">
      <c r="R457" s="7"/>
      <c r="S457" s="7"/>
      <c r="T457" s="7"/>
    </row>
    <row r="458" spans="18:20" x14ac:dyDescent="0.3">
      <c r="R458" s="7"/>
      <c r="S458" s="7"/>
      <c r="T458" s="7"/>
    </row>
    <row r="459" spans="18:20" x14ac:dyDescent="0.3">
      <c r="R459" s="7"/>
      <c r="S459" s="7"/>
      <c r="T459" s="7"/>
    </row>
    <row r="460" spans="18:20" x14ac:dyDescent="0.3">
      <c r="R460" s="7"/>
      <c r="S460" s="7"/>
      <c r="T460" s="7"/>
    </row>
    <row r="461" spans="18:20" x14ac:dyDescent="0.3">
      <c r="R461" s="7"/>
      <c r="S461" s="7"/>
      <c r="T461" s="7"/>
    </row>
    <row r="462" spans="18:20" x14ac:dyDescent="0.3">
      <c r="R462" s="7"/>
      <c r="S462" s="7"/>
      <c r="T462" s="7"/>
    </row>
    <row r="463" spans="18:20" x14ac:dyDescent="0.3">
      <c r="R463" s="7"/>
      <c r="S463" s="7"/>
      <c r="T463" s="7"/>
    </row>
    <row r="464" spans="18:20" x14ac:dyDescent="0.3">
      <c r="R464" s="7"/>
      <c r="S464" s="7"/>
      <c r="T464" s="7"/>
    </row>
    <row r="465" spans="18:20" x14ac:dyDescent="0.3">
      <c r="R465" s="7"/>
      <c r="S465" s="7"/>
      <c r="T465" s="7"/>
    </row>
    <row r="466" spans="18:20" x14ac:dyDescent="0.3">
      <c r="R466" s="7"/>
      <c r="S466" s="7"/>
      <c r="T466" s="7"/>
    </row>
    <row r="467" spans="18:20" x14ac:dyDescent="0.3">
      <c r="R467" s="7"/>
      <c r="S467" s="7"/>
      <c r="T467" s="7"/>
    </row>
    <row r="468" spans="18:20" x14ac:dyDescent="0.3">
      <c r="R468" s="7"/>
      <c r="S468" s="7"/>
      <c r="T468" s="7"/>
    </row>
    <row r="469" spans="18:20" x14ac:dyDescent="0.3">
      <c r="R469" s="7"/>
      <c r="S469" s="7"/>
      <c r="T469" s="7"/>
    </row>
    <row r="470" spans="18:20" x14ac:dyDescent="0.3">
      <c r="R470" s="7"/>
      <c r="S470" s="7"/>
      <c r="T470" s="7"/>
    </row>
    <row r="471" spans="18:20" x14ac:dyDescent="0.3">
      <c r="R471" s="7"/>
      <c r="S471" s="7"/>
      <c r="T471" s="7"/>
    </row>
    <row r="472" spans="18:20" x14ac:dyDescent="0.3">
      <c r="R472" s="7"/>
      <c r="S472" s="7"/>
      <c r="T472" s="7"/>
    </row>
    <row r="473" spans="18:20" x14ac:dyDescent="0.3">
      <c r="R473" s="7"/>
      <c r="S473" s="7"/>
      <c r="T473" s="7"/>
    </row>
    <row r="474" spans="18:20" x14ac:dyDescent="0.3">
      <c r="R474" s="7"/>
      <c r="S474" s="7"/>
      <c r="T474" s="7"/>
    </row>
    <row r="475" spans="18:20" x14ac:dyDescent="0.3">
      <c r="R475" s="7"/>
      <c r="S475" s="7"/>
      <c r="T475" s="7"/>
    </row>
    <row r="476" spans="18:20" x14ac:dyDescent="0.3">
      <c r="R476" s="7"/>
      <c r="S476" s="7"/>
      <c r="T476" s="7"/>
    </row>
    <row r="477" spans="18:20" x14ac:dyDescent="0.3">
      <c r="R477" s="7"/>
      <c r="S477" s="7"/>
      <c r="T477" s="7"/>
    </row>
    <row r="478" spans="18:20" x14ac:dyDescent="0.3">
      <c r="R478" s="7"/>
      <c r="S478" s="7"/>
      <c r="T478" s="7"/>
    </row>
    <row r="479" spans="18:20" x14ac:dyDescent="0.3">
      <c r="R479" s="7"/>
      <c r="S479" s="7"/>
      <c r="T479" s="7"/>
    </row>
    <row r="480" spans="18:20" x14ac:dyDescent="0.3">
      <c r="R480" s="7"/>
      <c r="S480" s="7"/>
      <c r="T480" s="7"/>
    </row>
    <row r="481" spans="18:20" x14ac:dyDescent="0.3">
      <c r="R481" s="7"/>
      <c r="S481" s="7"/>
      <c r="T481" s="7"/>
    </row>
    <row r="482" spans="18:20" x14ac:dyDescent="0.3">
      <c r="R482" s="7"/>
      <c r="S482" s="7"/>
      <c r="T482" s="7"/>
    </row>
    <row r="483" spans="18:20" x14ac:dyDescent="0.3">
      <c r="R483" s="7"/>
      <c r="S483" s="7"/>
      <c r="T483" s="7"/>
    </row>
    <row r="484" spans="18:20" x14ac:dyDescent="0.3">
      <c r="R484" s="7"/>
      <c r="S484" s="7"/>
      <c r="T484" s="7"/>
    </row>
    <row r="485" spans="18:20" x14ac:dyDescent="0.3">
      <c r="R485" s="7"/>
      <c r="S485" s="7"/>
      <c r="T485" s="7"/>
    </row>
    <row r="486" spans="18:20" x14ac:dyDescent="0.3">
      <c r="R486" s="7"/>
      <c r="S486" s="7"/>
      <c r="T486" s="7"/>
    </row>
    <row r="487" spans="18:20" x14ac:dyDescent="0.3">
      <c r="R487" s="7"/>
      <c r="S487" s="7"/>
      <c r="T487" s="7"/>
    </row>
    <row r="488" spans="18:20" x14ac:dyDescent="0.3">
      <c r="R488" s="7"/>
      <c r="S488" s="7"/>
      <c r="T488" s="7"/>
    </row>
    <row r="489" spans="18:20" x14ac:dyDescent="0.3">
      <c r="R489" s="7"/>
      <c r="S489" s="7"/>
      <c r="T489" s="7"/>
    </row>
    <row r="490" spans="18:20" x14ac:dyDescent="0.3">
      <c r="R490" s="7"/>
      <c r="S490" s="7"/>
      <c r="T490" s="7"/>
    </row>
    <row r="491" spans="18:20" x14ac:dyDescent="0.3">
      <c r="R491" s="7"/>
      <c r="S491" s="7"/>
      <c r="T491" s="7"/>
    </row>
    <row r="492" spans="18:20" x14ac:dyDescent="0.3">
      <c r="R492" s="7"/>
      <c r="S492" s="7"/>
      <c r="T492" s="7"/>
    </row>
    <row r="493" spans="18:20" x14ac:dyDescent="0.3">
      <c r="R493" s="7"/>
      <c r="S493" s="7"/>
      <c r="T493" s="7"/>
    </row>
    <row r="494" spans="18:20" x14ac:dyDescent="0.3">
      <c r="R494" s="7"/>
      <c r="S494" s="7"/>
      <c r="T494" s="7"/>
    </row>
    <row r="495" spans="18:20" x14ac:dyDescent="0.3">
      <c r="R495" s="7"/>
      <c r="S495" s="7"/>
      <c r="T495" s="7"/>
    </row>
    <row r="496" spans="18:20" x14ac:dyDescent="0.3">
      <c r="R496" s="7"/>
      <c r="S496" s="7"/>
      <c r="T496" s="7"/>
    </row>
    <row r="497" spans="18:20" x14ac:dyDescent="0.3">
      <c r="R497" s="7"/>
      <c r="S497" s="7"/>
      <c r="T497" s="7"/>
    </row>
    <row r="498" spans="18:20" x14ac:dyDescent="0.3">
      <c r="R498" s="7"/>
      <c r="S498" s="7"/>
      <c r="T498" s="7"/>
    </row>
    <row r="499" spans="18:20" x14ac:dyDescent="0.3">
      <c r="R499" s="7"/>
      <c r="S499" s="7"/>
      <c r="T499" s="7"/>
    </row>
    <row r="500" spans="18:20" x14ac:dyDescent="0.3">
      <c r="R500" s="7"/>
      <c r="S500" s="7"/>
      <c r="T500" s="7"/>
    </row>
    <row r="501" spans="18:20" x14ac:dyDescent="0.3">
      <c r="R501" s="7"/>
      <c r="S501" s="7"/>
      <c r="T501" s="7"/>
    </row>
    <row r="502" spans="18:20" x14ac:dyDescent="0.3">
      <c r="R502" s="7"/>
      <c r="S502" s="7"/>
      <c r="T502" s="7"/>
    </row>
    <row r="503" spans="18:20" x14ac:dyDescent="0.3">
      <c r="R503" s="7"/>
      <c r="S503" s="7"/>
      <c r="T503" s="7"/>
    </row>
    <row r="504" spans="18:20" x14ac:dyDescent="0.3">
      <c r="R504" s="7"/>
      <c r="S504" s="7"/>
      <c r="T504" s="7"/>
    </row>
    <row r="505" spans="18:20" x14ac:dyDescent="0.3">
      <c r="R505" s="7"/>
      <c r="S505" s="7"/>
      <c r="T505" s="7"/>
    </row>
    <row r="506" spans="18:20" x14ac:dyDescent="0.3">
      <c r="R506" s="7"/>
      <c r="S506" s="7"/>
      <c r="T506" s="7"/>
    </row>
    <row r="507" spans="18:20" x14ac:dyDescent="0.3">
      <c r="R507" s="7"/>
      <c r="S507" s="7"/>
      <c r="T507" s="7"/>
    </row>
    <row r="508" spans="18:20" x14ac:dyDescent="0.3">
      <c r="R508" s="7"/>
      <c r="S508" s="7"/>
      <c r="T508" s="7"/>
    </row>
    <row r="509" spans="18:20" x14ac:dyDescent="0.3">
      <c r="R509" s="7"/>
      <c r="S509" s="7"/>
      <c r="T509" s="7"/>
    </row>
    <row r="510" spans="18:20" x14ac:dyDescent="0.3">
      <c r="R510" s="7"/>
      <c r="S510" s="7"/>
      <c r="T510" s="7"/>
    </row>
    <row r="511" spans="18:20" x14ac:dyDescent="0.3">
      <c r="R511" s="7"/>
      <c r="S511" s="7"/>
      <c r="T511" s="7"/>
    </row>
    <row r="512" spans="18:20" x14ac:dyDescent="0.3">
      <c r="R512" s="7"/>
      <c r="S512" s="7"/>
      <c r="T512" s="7"/>
    </row>
    <row r="513" spans="18:20" x14ac:dyDescent="0.3">
      <c r="R513" s="7"/>
      <c r="S513" s="7"/>
      <c r="T513" s="7"/>
    </row>
    <row r="514" spans="18:20" x14ac:dyDescent="0.3">
      <c r="R514" s="7"/>
      <c r="S514" s="7"/>
      <c r="T514" s="7"/>
    </row>
    <row r="515" spans="18:20" x14ac:dyDescent="0.3">
      <c r="R515" s="7"/>
      <c r="S515" s="7"/>
      <c r="T515" s="7"/>
    </row>
    <row r="516" spans="18:20" x14ac:dyDescent="0.3">
      <c r="R516" s="7"/>
      <c r="S516" s="7"/>
      <c r="T516" s="7"/>
    </row>
    <row r="517" spans="18:20" x14ac:dyDescent="0.3">
      <c r="R517" s="7"/>
      <c r="S517" s="7"/>
      <c r="T517" s="7"/>
    </row>
    <row r="518" spans="18:20" x14ac:dyDescent="0.3">
      <c r="R518" s="7"/>
      <c r="S518" s="7"/>
      <c r="T518" s="7"/>
    </row>
    <row r="519" spans="18:20" x14ac:dyDescent="0.3">
      <c r="R519" s="7"/>
      <c r="S519" s="7"/>
      <c r="T519" s="7"/>
    </row>
    <row r="520" spans="18:20" x14ac:dyDescent="0.3">
      <c r="R520" s="7"/>
      <c r="S520" s="7"/>
      <c r="T520" s="7"/>
    </row>
    <row r="521" spans="18:20" x14ac:dyDescent="0.3">
      <c r="R521" s="7"/>
      <c r="S521" s="7"/>
      <c r="T521" s="7"/>
    </row>
    <row r="522" spans="18:20" x14ac:dyDescent="0.3">
      <c r="R522" s="7"/>
      <c r="S522" s="7"/>
      <c r="T522" s="7"/>
    </row>
    <row r="523" spans="18:20" x14ac:dyDescent="0.3">
      <c r="R523" s="7"/>
      <c r="S523" s="7"/>
      <c r="T523" s="7"/>
    </row>
    <row r="524" spans="18:20" x14ac:dyDescent="0.3">
      <c r="R524" s="7"/>
      <c r="S524" s="7"/>
      <c r="T524" s="7"/>
    </row>
    <row r="525" spans="18:20" x14ac:dyDescent="0.3">
      <c r="R525" s="7"/>
      <c r="S525" s="7"/>
      <c r="T525" s="7"/>
    </row>
    <row r="526" spans="18:20" x14ac:dyDescent="0.3">
      <c r="R526" s="7"/>
      <c r="S526" s="7"/>
      <c r="T526" s="7"/>
    </row>
    <row r="527" spans="18:20" x14ac:dyDescent="0.3">
      <c r="R527" s="7"/>
      <c r="S527" s="7"/>
      <c r="T527" s="7"/>
    </row>
    <row r="528" spans="18:20" x14ac:dyDescent="0.3">
      <c r="R528" s="7"/>
      <c r="S528" s="7"/>
      <c r="T528" s="7"/>
    </row>
    <row r="529" spans="18:20" x14ac:dyDescent="0.3">
      <c r="R529" s="7"/>
      <c r="S529" s="7"/>
      <c r="T529" s="7"/>
    </row>
    <row r="530" spans="18:20" x14ac:dyDescent="0.3">
      <c r="R530" s="7"/>
      <c r="S530" s="7"/>
      <c r="T530" s="7"/>
    </row>
    <row r="531" spans="18:20" x14ac:dyDescent="0.3">
      <c r="R531" s="7"/>
      <c r="S531" s="7"/>
      <c r="T531" s="7"/>
    </row>
    <row r="532" spans="18:20" x14ac:dyDescent="0.3">
      <c r="R532" s="7"/>
      <c r="S532" s="7"/>
      <c r="T532" s="7"/>
    </row>
    <row r="533" spans="18:20" x14ac:dyDescent="0.3">
      <c r="R533" s="7"/>
      <c r="S533" s="7"/>
      <c r="T533" s="7"/>
    </row>
    <row r="534" spans="18:20" x14ac:dyDescent="0.3">
      <c r="R534" s="7"/>
      <c r="S534" s="7"/>
      <c r="T534" s="7"/>
    </row>
    <row r="535" spans="18:20" x14ac:dyDescent="0.3">
      <c r="R535" s="7"/>
      <c r="S535" s="7"/>
      <c r="T535" s="7"/>
    </row>
    <row r="536" spans="18:20" x14ac:dyDescent="0.3">
      <c r="R536" s="7"/>
      <c r="S536" s="7"/>
      <c r="T536" s="7"/>
    </row>
    <row r="537" spans="18:20" x14ac:dyDescent="0.3">
      <c r="R537" s="7"/>
      <c r="S537" s="7"/>
      <c r="T537" s="7"/>
    </row>
    <row r="538" spans="18:20" x14ac:dyDescent="0.3">
      <c r="R538" s="7"/>
      <c r="S538" s="7"/>
      <c r="T538" s="7"/>
    </row>
    <row r="539" spans="18:20" x14ac:dyDescent="0.3">
      <c r="R539" s="7"/>
      <c r="S539" s="7"/>
      <c r="T539" s="7"/>
    </row>
    <row r="540" spans="18:20" x14ac:dyDescent="0.3">
      <c r="R540" s="7"/>
      <c r="S540" s="7"/>
      <c r="T540" s="7"/>
    </row>
    <row r="541" spans="18:20" x14ac:dyDescent="0.3">
      <c r="R541" s="7"/>
      <c r="S541" s="7"/>
      <c r="T541" s="7"/>
    </row>
    <row r="542" spans="18:20" x14ac:dyDescent="0.3">
      <c r="R542" s="7"/>
      <c r="S542" s="7"/>
      <c r="T542" s="7"/>
    </row>
    <row r="543" spans="18:20" x14ac:dyDescent="0.3">
      <c r="R543" s="7"/>
      <c r="S543" s="7"/>
      <c r="T543" s="7"/>
    </row>
    <row r="544" spans="18:20" x14ac:dyDescent="0.3">
      <c r="R544" s="7"/>
      <c r="S544" s="7"/>
      <c r="T544" s="7"/>
    </row>
    <row r="545" spans="18:20" x14ac:dyDescent="0.3">
      <c r="R545" s="7"/>
      <c r="S545" s="7"/>
      <c r="T545" s="7"/>
    </row>
    <row r="546" spans="18:20" x14ac:dyDescent="0.3">
      <c r="R546" s="7"/>
      <c r="S546" s="7"/>
      <c r="T546" s="7"/>
    </row>
    <row r="547" spans="18:20" x14ac:dyDescent="0.3">
      <c r="R547" s="7"/>
      <c r="S547" s="7"/>
      <c r="T547" s="7"/>
    </row>
    <row r="548" spans="18:20" x14ac:dyDescent="0.3">
      <c r="R548" s="7"/>
      <c r="S548" s="7"/>
      <c r="T548" s="7"/>
    </row>
    <row r="549" spans="18:20" x14ac:dyDescent="0.3">
      <c r="R549" s="7"/>
      <c r="S549" s="7"/>
      <c r="T549" s="7"/>
    </row>
    <row r="550" spans="18:20" x14ac:dyDescent="0.3">
      <c r="R550" s="7"/>
      <c r="S550" s="7"/>
      <c r="T550" s="7"/>
    </row>
    <row r="551" spans="18:20" x14ac:dyDescent="0.3">
      <c r="R551" s="7"/>
      <c r="S551" s="7"/>
      <c r="T551" s="7"/>
    </row>
    <row r="552" spans="18:20" x14ac:dyDescent="0.3">
      <c r="R552" s="7"/>
      <c r="S552" s="7"/>
      <c r="T552" s="7"/>
    </row>
    <row r="553" spans="18:20" x14ac:dyDescent="0.3">
      <c r="R553" s="7"/>
      <c r="S553" s="7"/>
      <c r="T553" s="7"/>
    </row>
    <row r="554" spans="18:20" x14ac:dyDescent="0.3">
      <c r="R554" s="7"/>
      <c r="S554" s="7"/>
      <c r="T554" s="7"/>
    </row>
    <row r="555" spans="18:20" x14ac:dyDescent="0.3">
      <c r="R555" s="7"/>
      <c r="S555" s="7"/>
      <c r="T555" s="7"/>
    </row>
    <row r="556" spans="18:20" x14ac:dyDescent="0.3">
      <c r="R556" s="7"/>
      <c r="S556" s="7"/>
      <c r="T556" s="7"/>
    </row>
    <row r="557" spans="18:20" x14ac:dyDescent="0.3">
      <c r="R557" s="7"/>
      <c r="S557" s="7"/>
      <c r="T557" s="7"/>
    </row>
    <row r="558" spans="18:20" x14ac:dyDescent="0.3">
      <c r="R558" s="7"/>
      <c r="S558" s="7"/>
      <c r="T558" s="7"/>
    </row>
    <row r="559" spans="18:20" x14ac:dyDescent="0.3">
      <c r="R559" s="7"/>
      <c r="S559" s="7"/>
      <c r="T559" s="7"/>
    </row>
    <row r="560" spans="18:20" x14ac:dyDescent="0.3">
      <c r="R560" s="7"/>
      <c r="S560" s="7"/>
      <c r="T560" s="7"/>
    </row>
    <row r="561" spans="18:20" x14ac:dyDescent="0.3">
      <c r="R561" s="7"/>
      <c r="S561" s="7"/>
      <c r="T561" s="7"/>
    </row>
    <row r="562" spans="18:20" x14ac:dyDescent="0.3">
      <c r="R562" s="7"/>
      <c r="S562" s="7"/>
      <c r="T562" s="7"/>
    </row>
    <row r="563" spans="18:20" x14ac:dyDescent="0.3">
      <c r="R563" s="7"/>
      <c r="S563" s="7"/>
      <c r="T563" s="7"/>
    </row>
    <row r="564" spans="18:20" x14ac:dyDescent="0.3">
      <c r="R564" s="7"/>
      <c r="S564" s="7"/>
      <c r="T564" s="7"/>
    </row>
    <row r="565" spans="18:20" x14ac:dyDescent="0.3">
      <c r="R565" s="7"/>
      <c r="S565" s="7"/>
      <c r="T565" s="7"/>
    </row>
    <row r="566" spans="18:20" x14ac:dyDescent="0.3">
      <c r="R566" s="7"/>
      <c r="S566" s="7"/>
      <c r="T566" s="7"/>
    </row>
    <row r="567" spans="18:20" x14ac:dyDescent="0.3">
      <c r="R567" s="7"/>
      <c r="S567" s="7"/>
      <c r="T567" s="7"/>
    </row>
    <row r="568" spans="18:20" x14ac:dyDescent="0.3">
      <c r="R568" s="7"/>
      <c r="S568" s="7"/>
      <c r="T568" s="7"/>
    </row>
    <row r="569" spans="18:20" x14ac:dyDescent="0.3">
      <c r="R569" s="7"/>
      <c r="S569" s="7"/>
      <c r="T569" s="7"/>
    </row>
    <row r="570" spans="18:20" x14ac:dyDescent="0.3">
      <c r="R570" s="7"/>
      <c r="S570" s="7"/>
      <c r="T570" s="7"/>
    </row>
    <row r="571" spans="18:20" x14ac:dyDescent="0.3">
      <c r="R571" s="7"/>
      <c r="S571" s="7"/>
      <c r="T571" s="7"/>
    </row>
    <row r="572" spans="18:20" x14ac:dyDescent="0.3">
      <c r="R572" s="7"/>
      <c r="S572" s="7"/>
      <c r="T572" s="7"/>
    </row>
    <row r="573" spans="18:20" x14ac:dyDescent="0.3">
      <c r="R573" s="7"/>
      <c r="S573" s="7"/>
      <c r="T573" s="7"/>
    </row>
    <row r="574" spans="18:20" x14ac:dyDescent="0.3">
      <c r="R574" s="7"/>
      <c r="S574" s="7"/>
      <c r="T574" s="7"/>
    </row>
    <row r="575" spans="18:20" x14ac:dyDescent="0.3">
      <c r="R575" s="7"/>
      <c r="S575" s="7"/>
      <c r="T575" s="7"/>
    </row>
    <row r="576" spans="18:20" x14ac:dyDescent="0.3">
      <c r="R576" s="7"/>
      <c r="S576" s="7"/>
      <c r="T576" s="7"/>
    </row>
    <row r="577" spans="18:20" x14ac:dyDescent="0.3">
      <c r="R577" s="7"/>
      <c r="S577" s="7"/>
      <c r="T577" s="7"/>
    </row>
    <row r="578" spans="18:20" x14ac:dyDescent="0.3">
      <c r="R578" s="7"/>
      <c r="S578" s="7"/>
      <c r="T578" s="7"/>
    </row>
    <row r="579" spans="18:20" x14ac:dyDescent="0.3">
      <c r="R579" s="7"/>
      <c r="S579" s="7"/>
      <c r="T579" s="7"/>
    </row>
    <row r="580" spans="18:20" x14ac:dyDescent="0.3">
      <c r="R580" s="7"/>
      <c r="S580" s="7"/>
      <c r="T580" s="7"/>
    </row>
    <row r="581" spans="18:20" x14ac:dyDescent="0.3">
      <c r="R581" s="7"/>
      <c r="S581" s="7"/>
      <c r="T581" s="7"/>
    </row>
    <row r="582" spans="18:20" x14ac:dyDescent="0.3">
      <c r="R582" s="7"/>
      <c r="S582" s="7"/>
      <c r="T582" s="7"/>
    </row>
    <row r="583" spans="18:20" x14ac:dyDescent="0.3">
      <c r="R583" s="7"/>
      <c r="S583" s="7"/>
      <c r="T583" s="7"/>
    </row>
    <row r="584" spans="18:20" x14ac:dyDescent="0.3">
      <c r="R584" s="7"/>
      <c r="S584" s="7"/>
      <c r="T584" s="7"/>
    </row>
    <row r="585" spans="18:20" x14ac:dyDescent="0.3">
      <c r="R585" s="7"/>
      <c r="S585" s="7"/>
      <c r="T585" s="7"/>
    </row>
    <row r="586" spans="18:20" x14ac:dyDescent="0.3">
      <c r="R586" s="7"/>
      <c r="S586" s="7"/>
      <c r="T586" s="7"/>
    </row>
    <row r="587" spans="18:20" x14ac:dyDescent="0.3">
      <c r="R587" s="7"/>
      <c r="S587" s="7"/>
      <c r="T587" s="7"/>
    </row>
    <row r="588" spans="18:20" x14ac:dyDescent="0.3">
      <c r="R588" s="7"/>
      <c r="S588" s="7"/>
      <c r="T588" s="7"/>
    </row>
    <row r="589" spans="18:20" x14ac:dyDescent="0.3">
      <c r="R589" s="7"/>
      <c r="S589" s="7"/>
      <c r="T589" s="7"/>
    </row>
    <row r="590" spans="18:20" x14ac:dyDescent="0.3">
      <c r="R590" s="7"/>
      <c r="S590" s="7"/>
      <c r="T590" s="7"/>
    </row>
    <row r="591" spans="18:20" x14ac:dyDescent="0.3">
      <c r="R591" s="7"/>
      <c r="S591" s="7"/>
      <c r="T591" s="7"/>
    </row>
    <row r="592" spans="18:20" x14ac:dyDescent="0.3">
      <c r="R592" s="7"/>
      <c r="S592" s="7"/>
      <c r="T592" s="7"/>
    </row>
    <row r="593" spans="18:20" x14ac:dyDescent="0.3">
      <c r="R593" s="7"/>
      <c r="S593" s="7"/>
      <c r="T593" s="7"/>
    </row>
    <row r="594" spans="18:20" x14ac:dyDescent="0.3">
      <c r="R594" s="7"/>
      <c r="S594" s="7"/>
      <c r="T594" s="7"/>
    </row>
    <row r="595" spans="18:20" x14ac:dyDescent="0.3">
      <c r="R595" s="7"/>
      <c r="S595" s="7"/>
      <c r="T595" s="7"/>
    </row>
    <row r="596" spans="18:20" x14ac:dyDescent="0.3">
      <c r="R596" s="7"/>
      <c r="S596" s="7"/>
      <c r="T596" s="7"/>
    </row>
    <row r="597" spans="18:20" x14ac:dyDescent="0.3">
      <c r="R597" s="7"/>
      <c r="S597" s="7"/>
      <c r="T597" s="7"/>
    </row>
    <row r="598" spans="18:20" x14ac:dyDescent="0.3">
      <c r="R598" s="7"/>
      <c r="S598" s="7"/>
      <c r="T598" s="7"/>
    </row>
    <row r="599" spans="18:20" x14ac:dyDescent="0.3">
      <c r="R599" s="7"/>
      <c r="S599" s="7"/>
      <c r="T599" s="7"/>
    </row>
    <row r="600" spans="18:20" x14ac:dyDescent="0.3">
      <c r="R600" s="7"/>
      <c r="S600" s="7"/>
      <c r="T600" s="7"/>
    </row>
    <row r="601" spans="18:20" x14ac:dyDescent="0.3">
      <c r="R601" s="7"/>
      <c r="S601" s="7"/>
      <c r="T601" s="7"/>
    </row>
    <row r="602" spans="18:20" x14ac:dyDescent="0.3">
      <c r="R602" s="7"/>
      <c r="S602" s="7"/>
      <c r="T602" s="7"/>
    </row>
    <row r="603" spans="18:20" x14ac:dyDescent="0.3">
      <c r="R603" s="7"/>
      <c r="S603" s="7"/>
      <c r="T603" s="7"/>
    </row>
    <row r="604" spans="18:20" x14ac:dyDescent="0.3">
      <c r="R604" s="7"/>
      <c r="S604" s="7"/>
      <c r="T604" s="7"/>
    </row>
    <row r="605" spans="18:20" x14ac:dyDescent="0.3">
      <c r="R605" s="7"/>
      <c r="S605" s="7"/>
      <c r="T605" s="7"/>
    </row>
    <row r="606" spans="18:20" x14ac:dyDescent="0.3">
      <c r="R606" s="7"/>
      <c r="S606" s="7"/>
      <c r="T606" s="7"/>
    </row>
    <row r="607" spans="18:20" x14ac:dyDescent="0.3">
      <c r="R607" s="7"/>
      <c r="S607" s="7"/>
      <c r="T607" s="7"/>
    </row>
    <row r="608" spans="18:20" x14ac:dyDescent="0.3">
      <c r="R608" s="7"/>
      <c r="S608" s="7"/>
      <c r="T608" s="7"/>
    </row>
    <row r="609" spans="18:20" x14ac:dyDescent="0.3">
      <c r="R609" s="7"/>
      <c r="S609" s="7"/>
      <c r="T609" s="7"/>
    </row>
    <row r="610" spans="18:20" x14ac:dyDescent="0.3">
      <c r="R610" s="7"/>
      <c r="S610" s="7"/>
      <c r="T610" s="7"/>
    </row>
    <row r="611" spans="18:20" x14ac:dyDescent="0.3">
      <c r="R611" s="7"/>
      <c r="S611" s="7"/>
      <c r="T611" s="7"/>
    </row>
    <row r="612" spans="18:20" x14ac:dyDescent="0.3">
      <c r="R612" s="7"/>
      <c r="S612" s="7"/>
      <c r="T612" s="7"/>
    </row>
    <row r="613" spans="18:20" x14ac:dyDescent="0.3">
      <c r="R613" s="7"/>
      <c r="S613" s="7"/>
      <c r="T613" s="7"/>
    </row>
    <row r="614" spans="18:20" x14ac:dyDescent="0.3">
      <c r="R614" s="7"/>
      <c r="S614" s="7"/>
      <c r="T614" s="7"/>
    </row>
    <row r="615" spans="18:20" x14ac:dyDescent="0.3">
      <c r="R615" s="7"/>
      <c r="S615" s="7"/>
      <c r="T615" s="7"/>
    </row>
    <row r="616" spans="18:20" x14ac:dyDescent="0.3">
      <c r="R616" s="7"/>
      <c r="S616" s="7"/>
      <c r="T616" s="7"/>
    </row>
    <row r="617" spans="18:20" x14ac:dyDescent="0.3">
      <c r="R617" s="7"/>
      <c r="S617" s="7"/>
      <c r="T617" s="7"/>
    </row>
    <row r="618" spans="18:20" x14ac:dyDescent="0.3">
      <c r="R618" s="7"/>
      <c r="S618" s="7"/>
      <c r="T618" s="7"/>
    </row>
    <row r="619" spans="18:20" x14ac:dyDescent="0.3">
      <c r="R619" s="7"/>
      <c r="S619" s="7"/>
      <c r="T619" s="7"/>
    </row>
    <row r="620" spans="18:20" x14ac:dyDescent="0.3">
      <c r="R620" s="7"/>
      <c r="S620" s="7"/>
      <c r="T620" s="7"/>
    </row>
    <row r="621" spans="18:20" x14ac:dyDescent="0.3">
      <c r="R621" s="7"/>
      <c r="S621" s="7"/>
      <c r="T621" s="7"/>
    </row>
    <row r="622" spans="18:20" x14ac:dyDescent="0.3">
      <c r="R622" s="7"/>
      <c r="S622" s="7"/>
      <c r="T622" s="7"/>
    </row>
    <row r="623" spans="18:20" x14ac:dyDescent="0.3">
      <c r="R623" s="7"/>
      <c r="S623" s="7"/>
      <c r="T623" s="7"/>
    </row>
    <row r="624" spans="18:20" x14ac:dyDescent="0.3">
      <c r="R624" s="7"/>
      <c r="S624" s="7"/>
      <c r="T624" s="7"/>
    </row>
    <row r="625" spans="18:20" x14ac:dyDescent="0.3">
      <c r="R625" s="7"/>
      <c r="S625" s="7"/>
      <c r="T625" s="7"/>
    </row>
    <row r="626" spans="18:20" x14ac:dyDescent="0.3">
      <c r="R626" s="7"/>
      <c r="S626" s="7"/>
      <c r="T626" s="7"/>
    </row>
    <row r="627" spans="18:20" x14ac:dyDescent="0.3">
      <c r="R627" s="7"/>
      <c r="S627" s="7"/>
      <c r="T627" s="7"/>
    </row>
    <row r="628" spans="18:20" x14ac:dyDescent="0.3">
      <c r="R628" s="7"/>
      <c r="S628" s="7"/>
      <c r="T628" s="7"/>
    </row>
    <row r="629" spans="18:20" x14ac:dyDescent="0.3">
      <c r="R629" s="7"/>
      <c r="S629" s="7"/>
      <c r="T629" s="7"/>
    </row>
    <row r="630" spans="18:20" x14ac:dyDescent="0.3">
      <c r="R630" s="7"/>
      <c r="S630" s="7"/>
      <c r="T630" s="7"/>
    </row>
    <row r="631" spans="18:20" x14ac:dyDescent="0.3">
      <c r="R631" s="7"/>
      <c r="S631" s="7"/>
      <c r="T631" s="7"/>
    </row>
    <row r="632" spans="18:20" x14ac:dyDescent="0.3">
      <c r="R632" s="7"/>
      <c r="S632" s="7"/>
      <c r="T632" s="7"/>
    </row>
    <row r="633" spans="18:20" x14ac:dyDescent="0.3">
      <c r="R633" s="7"/>
      <c r="S633" s="7"/>
      <c r="T633" s="7"/>
    </row>
    <row r="634" spans="18:20" x14ac:dyDescent="0.3">
      <c r="R634" s="7"/>
      <c r="S634" s="7"/>
      <c r="T634" s="7"/>
    </row>
    <row r="635" spans="18:20" x14ac:dyDescent="0.3">
      <c r="R635" s="7"/>
      <c r="S635" s="7"/>
      <c r="T635" s="7"/>
    </row>
    <row r="636" spans="18:20" x14ac:dyDescent="0.3">
      <c r="R636" s="7"/>
      <c r="S636" s="7"/>
      <c r="T636" s="7"/>
    </row>
    <row r="637" spans="18:20" x14ac:dyDescent="0.3">
      <c r="R637" s="7"/>
      <c r="S637" s="7"/>
      <c r="T637" s="7"/>
    </row>
    <row r="638" spans="18:20" x14ac:dyDescent="0.3">
      <c r="R638" s="7"/>
      <c r="S638" s="7"/>
      <c r="T638" s="7"/>
    </row>
    <row r="639" spans="18:20" x14ac:dyDescent="0.3">
      <c r="R639" s="7"/>
      <c r="S639" s="7"/>
      <c r="T639" s="7"/>
    </row>
    <row r="640" spans="18:20" x14ac:dyDescent="0.3">
      <c r="R640" s="7"/>
      <c r="S640" s="7"/>
      <c r="T640" s="7"/>
    </row>
    <row r="641" spans="18:20" x14ac:dyDescent="0.3">
      <c r="R641" s="7"/>
      <c r="S641" s="7"/>
      <c r="T641" s="7"/>
    </row>
    <row r="642" spans="18:20" x14ac:dyDescent="0.3">
      <c r="R642" s="7"/>
      <c r="S642" s="7"/>
      <c r="T642" s="7"/>
    </row>
    <row r="643" spans="18:20" x14ac:dyDescent="0.3">
      <c r="R643" s="7"/>
      <c r="S643" s="7"/>
      <c r="T643" s="7"/>
    </row>
    <row r="644" spans="18:20" x14ac:dyDescent="0.3">
      <c r="R644" s="7"/>
      <c r="S644" s="7"/>
      <c r="T644" s="7"/>
    </row>
    <row r="645" spans="18:20" x14ac:dyDescent="0.3">
      <c r="R645" s="7"/>
      <c r="S645" s="7"/>
      <c r="T645" s="7"/>
    </row>
    <row r="646" spans="18:20" x14ac:dyDescent="0.3">
      <c r="S646" s="6"/>
      <c r="T646" s="7"/>
    </row>
    <row r="647" spans="18:20" x14ac:dyDescent="0.3">
      <c r="S647" s="6"/>
      <c r="T647" s="7"/>
    </row>
    <row r="648" spans="18:20" x14ac:dyDescent="0.3">
      <c r="S648" s="6"/>
      <c r="T648" s="7"/>
    </row>
    <row r="649" spans="18:20" x14ac:dyDescent="0.3">
      <c r="S649" s="6"/>
      <c r="T649" s="7"/>
    </row>
    <row r="650" spans="18:20" x14ac:dyDescent="0.3">
      <c r="S650" s="6"/>
      <c r="T650" s="7"/>
    </row>
    <row r="651" spans="18:20" x14ac:dyDescent="0.3">
      <c r="S651" s="6"/>
      <c r="T651" s="7"/>
    </row>
    <row r="652" spans="18:20" x14ac:dyDescent="0.3">
      <c r="S652" s="6"/>
      <c r="T652" s="7"/>
    </row>
    <row r="653" spans="18:20" x14ac:dyDescent="0.3">
      <c r="S653" s="6"/>
      <c r="T653" s="7"/>
    </row>
    <row r="654" spans="18:20" x14ac:dyDescent="0.3">
      <c r="S654" s="6"/>
      <c r="T654" s="7"/>
    </row>
    <row r="655" spans="18:20" x14ac:dyDescent="0.3">
      <c r="S655" s="6"/>
      <c r="T655" s="7"/>
    </row>
    <row r="656" spans="18:20" x14ac:dyDescent="0.3">
      <c r="S656" s="6"/>
      <c r="T656" s="7"/>
    </row>
    <row r="657" spans="19:20" x14ac:dyDescent="0.3">
      <c r="S657" s="6"/>
      <c r="T657" s="7"/>
    </row>
    <row r="658" spans="19:20" x14ac:dyDescent="0.3">
      <c r="S658" s="6"/>
      <c r="T658" s="7"/>
    </row>
    <row r="659" spans="19:20" x14ac:dyDescent="0.3">
      <c r="S659" s="6"/>
      <c r="T659" s="7"/>
    </row>
    <row r="660" spans="19:20" x14ac:dyDescent="0.3">
      <c r="S660" s="6"/>
      <c r="T660" s="7"/>
    </row>
    <row r="661" spans="19:20" x14ac:dyDescent="0.3">
      <c r="S661" s="6"/>
      <c r="T661" s="7"/>
    </row>
    <row r="662" spans="19:20" x14ac:dyDescent="0.3">
      <c r="S662" s="6"/>
      <c r="T662" s="7"/>
    </row>
    <row r="663" spans="19:20" x14ac:dyDescent="0.3">
      <c r="S663" s="6"/>
      <c r="T663" s="7"/>
    </row>
    <row r="664" spans="19:20" x14ac:dyDescent="0.3">
      <c r="S664" s="6"/>
      <c r="T664" s="7"/>
    </row>
    <row r="665" spans="19:20" x14ac:dyDescent="0.3">
      <c r="S665" s="6"/>
      <c r="T665" s="7"/>
    </row>
    <row r="666" spans="19:20" x14ac:dyDescent="0.3">
      <c r="S666" s="6"/>
      <c r="T666" s="7"/>
    </row>
    <row r="667" spans="19:20" x14ac:dyDescent="0.3">
      <c r="S667" s="6"/>
      <c r="T667" s="7"/>
    </row>
    <row r="668" spans="19:20" x14ac:dyDescent="0.3">
      <c r="S668" s="6"/>
      <c r="T668" s="7"/>
    </row>
    <row r="669" spans="19:20" x14ac:dyDescent="0.3">
      <c r="S669" s="6"/>
      <c r="T669" s="7"/>
    </row>
    <row r="670" spans="19:20" x14ac:dyDescent="0.3">
      <c r="S670" s="6"/>
      <c r="T670" s="7"/>
    </row>
    <row r="671" spans="19:20" x14ac:dyDescent="0.3">
      <c r="S671" s="6"/>
      <c r="T671" s="7"/>
    </row>
    <row r="672" spans="19:20" x14ac:dyDescent="0.3">
      <c r="S672" s="6"/>
      <c r="T672" s="7"/>
    </row>
    <row r="673" spans="19:20" x14ac:dyDescent="0.3">
      <c r="S673" s="6"/>
      <c r="T673" s="7"/>
    </row>
    <row r="674" spans="19:20" x14ac:dyDescent="0.3">
      <c r="S674" s="6"/>
      <c r="T674" s="7"/>
    </row>
    <row r="675" spans="19:20" x14ac:dyDescent="0.3">
      <c r="S675" s="6"/>
      <c r="T675" s="7"/>
    </row>
    <row r="676" spans="19:20" x14ac:dyDescent="0.3">
      <c r="S676" s="6"/>
      <c r="T676" s="7"/>
    </row>
    <row r="677" spans="19:20" x14ac:dyDescent="0.3">
      <c r="S677" s="6"/>
      <c r="T677" s="7"/>
    </row>
    <row r="678" spans="19:20" x14ac:dyDescent="0.3">
      <c r="S678" s="6"/>
      <c r="T678" s="7"/>
    </row>
    <row r="679" spans="19:20" x14ac:dyDescent="0.3">
      <c r="S679" s="6"/>
      <c r="T679" s="7"/>
    </row>
    <row r="680" spans="19:20" x14ac:dyDescent="0.3">
      <c r="S680" s="6"/>
      <c r="T680" s="7"/>
    </row>
    <row r="681" spans="19:20" x14ac:dyDescent="0.3">
      <c r="S681" s="6"/>
      <c r="T681" s="7"/>
    </row>
    <row r="682" spans="19:20" x14ac:dyDescent="0.3">
      <c r="S682" s="6"/>
      <c r="T682" s="7"/>
    </row>
    <row r="683" spans="19:20" x14ac:dyDescent="0.3">
      <c r="S683" s="6"/>
      <c r="T683" s="7"/>
    </row>
    <row r="684" spans="19:20" x14ac:dyDescent="0.3">
      <c r="S684" s="6"/>
      <c r="T684" s="7"/>
    </row>
    <row r="685" spans="19:20" x14ac:dyDescent="0.3">
      <c r="S685" s="6"/>
      <c r="T685" s="7"/>
    </row>
    <row r="686" spans="19:20" x14ac:dyDescent="0.3">
      <c r="S686" s="6"/>
      <c r="T686" s="7"/>
    </row>
    <row r="687" spans="19:20" x14ac:dyDescent="0.3">
      <c r="S687" s="6"/>
      <c r="T687" s="7"/>
    </row>
    <row r="688" spans="19:20" x14ac:dyDescent="0.3">
      <c r="S688" s="6"/>
      <c r="T688" s="7"/>
    </row>
    <row r="689" spans="19:20" x14ac:dyDescent="0.3">
      <c r="S689" s="6"/>
      <c r="T689" s="7"/>
    </row>
    <row r="690" spans="19:20" x14ac:dyDescent="0.3">
      <c r="S690" s="6"/>
      <c r="T690" s="7"/>
    </row>
    <row r="691" spans="19:20" x14ac:dyDescent="0.3">
      <c r="S691" s="6"/>
      <c r="T691" s="7"/>
    </row>
    <row r="692" spans="19:20" x14ac:dyDescent="0.3">
      <c r="S692" s="6"/>
      <c r="T692" s="7"/>
    </row>
    <row r="693" spans="19:20" x14ac:dyDescent="0.3">
      <c r="S693" s="6"/>
      <c r="T693" s="7"/>
    </row>
    <row r="694" spans="19:20" x14ac:dyDescent="0.3">
      <c r="S694" s="6"/>
      <c r="T694" s="7"/>
    </row>
    <row r="695" spans="19:20" x14ac:dyDescent="0.3">
      <c r="S695" s="6"/>
      <c r="T695" s="7"/>
    </row>
    <row r="696" spans="19:20" x14ac:dyDescent="0.3">
      <c r="S696" s="6"/>
      <c r="T696" s="7"/>
    </row>
    <row r="697" spans="19:20" x14ac:dyDescent="0.3">
      <c r="S697" s="6"/>
      <c r="T697" s="7"/>
    </row>
    <row r="698" spans="19:20" x14ac:dyDescent="0.3">
      <c r="S698" s="6"/>
      <c r="T698" s="7"/>
    </row>
    <row r="699" spans="19:20" x14ac:dyDescent="0.3">
      <c r="S699" s="6"/>
      <c r="T699" s="7"/>
    </row>
    <row r="700" spans="19:20" x14ac:dyDescent="0.3">
      <c r="S700" s="6"/>
      <c r="T700" s="7"/>
    </row>
    <row r="701" spans="19:20" x14ac:dyDescent="0.3">
      <c r="S701" s="6"/>
      <c r="T701" s="7"/>
    </row>
    <row r="702" spans="19:20" x14ac:dyDescent="0.3">
      <c r="S702" s="6"/>
      <c r="T702" s="7"/>
    </row>
    <row r="703" spans="19:20" x14ac:dyDescent="0.3">
      <c r="S703" s="6"/>
      <c r="T703" s="7"/>
    </row>
    <row r="704" spans="19:20" x14ac:dyDescent="0.3">
      <c r="S704" s="6"/>
      <c r="T704" s="7"/>
    </row>
    <row r="705" spans="19:20" x14ac:dyDescent="0.3">
      <c r="S705" s="6"/>
      <c r="T705" s="7"/>
    </row>
    <row r="706" spans="19:20" x14ac:dyDescent="0.3">
      <c r="S706" s="6"/>
      <c r="T706" s="7"/>
    </row>
    <row r="707" spans="19:20" x14ac:dyDescent="0.3">
      <c r="S707" s="6"/>
      <c r="T707" s="7"/>
    </row>
    <row r="708" spans="19:20" x14ac:dyDescent="0.3">
      <c r="S708" s="6"/>
      <c r="T708" s="7"/>
    </row>
    <row r="709" spans="19:20" x14ac:dyDescent="0.3">
      <c r="S709" s="6"/>
      <c r="T709" s="7"/>
    </row>
    <row r="710" spans="19:20" x14ac:dyDescent="0.3">
      <c r="S710" s="6"/>
      <c r="T710" s="7"/>
    </row>
    <row r="711" spans="19:20" x14ac:dyDescent="0.3">
      <c r="S711" s="6"/>
      <c r="T711" s="7"/>
    </row>
    <row r="712" spans="19:20" x14ac:dyDescent="0.3">
      <c r="S712" s="6"/>
      <c r="T712" s="7"/>
    </row>
    <row r="713" spans="19:20" x14ac:dyDescent="0.3">
      <c r="S713" s="6"/>
      <c r="T713" s="7"/>
    </row>
    <row r="714" spans="19:20" x14ac:dyDescent="0.3">
      <c r="S714" s="6"/>
      <c r="T714" s="7"/>
    </row>
    <row r="715" spans="19:20" x14ac:dyDescent="0.3">
      <c r="S715" s="6"/>
      <c r="T715" s="7"/>
    </row>
    <row r="716" spans="19:20" x14ac:dyDescent="0.3">
      <c r="S716" s="6"/>
      <c r="T716" s="7"/>
    </row>
    <row r="717" spans="19:20" x14ac:dyDescent="0.3">
      <c r="S717" s="6"/>
      <c r="T717" s="7"/>
    </row>
    <row r="718" spans="19:20" x14ac:dyDescent="0.3">
      <c r="S718" s="6"/>
      <c r="T718" s="7"/>
    </row>
    <row r="719" spans="19:20" x14ac:dyDescent="0.3">
      <c r="S719" s="6"/>
      <c r="T719" s="7"/>
    </row>
    <row r="720" spans="19:20" x14ac:dyDescent="0.3">
      <c r="S720" s="6"/>
      <c r="T720" s="7"/>
    </row>
    <row r="721" spans="19:20" x14ac:dyDescent="0.3">
      <c r="S721" s="6"/>
      <c r="T721" s="7"/>
    </row>
    <row r="722" spans="19:20" x14ac:dyDescent="0.3">
      <c r="S722" s="6"/>
      <c r="T722" s="7"/>
    </row>
    <row r="723" spans="19:20" x14ac:dyDescent="0.3">
      <c r="S723" s="6"/>
      <c r="T723" s="7"/>
    </row>
    <row r="724" spans="19:20" x14ac:dyDescent="0.3">
      <c r="S724" s="6"/>
      <c r="T724" s="7"/>
    </row>
    <row r="725" spans="19:20" x14ac:dyDescent="0.3">
      <c r="S725" s="6"/>
      <c r="T725" s="7"/>
    </row>
    <row r="726" spans="19:20" x14ac:dyDescent="0.3">
      <c r="S726" s="6"/>
      <c r="T726" s="7"/>
    </row>
    <row r="727" spans="19:20" x14ac:dyDescent="0.3">
      <c r="S727" s="6"/>
      <c r="T727" s="7"/>
    </row>
    <row r="728" spans="19:20" x14ac:dyDescent="0.3">
      <c r="S728" s="6"/>
      <c r="T728" s="7"/>
    </row>
    <row r="729" spans="19:20" x14ac:dyDescent="0.3">
      <c r="S729" s="6"/>
      <c r="T729" s="7"/>
    </row>
    <row r="730" spans="19:20" x14ac:dyDescent="0.3">
      <c r="S730" s="6"/>
      <c r="T730" s="7"/>
    </row>
    <row r="731" spans="19:20" x14ac:dyDescent="0.3">
      <c r="S731" s="6"/>
      <c r="T731" s="7"/>
    </row>
    <row r="732" spans="19:20" x14ac:dyDescent="0.3">
      <c r="S732" s="6"/>
      <c r="T732" s="7"/>
    </row>
    <row r="733" spans="19:20" x14ac:dyDescent="0.3">
      <c r="S733" s="6"/>
      <c r="T733" s="7"/>
    </row>
    <row r="734" spans="19:20" x14ac:dyDescent="0.3">
      <c r="S734" s="6"/>
      <c r="T734" s="7"/>
    </row>
    <row r="735" spans="19:20" x14ac:dyDescent="0.3">
      <c r="S735" s="6"/>
      <c r="T735" s="7"/>
    </row>
    <row r="736" spans="19:20" x14ac:dyDescent="0.3">
      <c r="S736" s="6"/>
      <c r="T736" s="7"/>
    </row>
    <row r="737" spans="19:20" x14ac:dyDescent="0.3">
      <c r="S737" s="6"/>
      <c r="T737" s="7"/>
    </row>
    <row r="738" spans="19:20" x14ac:dyDescent="0.3">
      <c r="S738" s="6"/>
      <c r="T738" s="7"/>
    </row>
    <row r="739" spans="19:20" x14ac:dyDescent="0.3">
      <c r="S739" s="6"/>
      <c r="T739" s="7"/>
    </row>
    <row r="740" spans="19:20" x14ac:dyDescent="0.3">
      <c r="S740" s="6"/>
      <c r="T740" s="7"/>
    </row>
    <row r="741" spans="19:20" x14ac:dyDescent="0.3">
      <c r="S741" s="6"/>
      <c r="T741" s="7"/>
    </row>
    <row r="742" spans="19:20" x14ac:dyDescent="0.3">
      <c r="S742" s="6"/>
      <c r="T742" s="7"/>
    </row>
    <row r="743" spans="19:20" x14ac:dyDescent="0.3">
      <c r="S743" s="6"/>
      <c r="T743" s="7"/>
    </row>
    <row r="744" spans="19:20" x14ac:dyDescent="0.3">
      <c r="S744" s="6"/>
      <c r="T744" s="7"/>
    </row>
    <row r="745" spans="19:20" x14ac:dyDescent="0.3">
      <c r="S745" s="6"/>
      <c r="T745" s="7"/>
    </row>
    <row r="746" spans="19:20" x14ac:dyDescent="0.3">
      <c r="S746" s="6"/>
      <c r="T746" s="7"/>
    </row>
    <row r="747" spans="19:20" x14ac:dyDescent="0.3">
      <c r="S747" s="6"/>
      <c r="T747" s="7"/>
    </row>
    <row r="748" spans="19:20" x14ac:dyDescent="0.3">
      <c r="S748" s="6"/>
      <c r="T748" s="7"/>
    </row>
    <row r="749" spans="19:20" x14ac:dyDescent="0.3">
      <c r="S749" s="6"/>
      <c r="T749" s="7"/>
    </row>
    <row r="750" spans="19:20" x14ac:dyDescent="0.3">
      <c r="S750" s="6"/>
      <c r="T750" s="7"/>
    </row>
    <row r="751" spans="19:20" x14ac:dyDescent="0.3">
      <c r="S751" s="6"/>
      <c r="T751" s="7"/>
    </row>
    <row r="752" spans="19:20" x14ac:dyDescent="0.3">
      <c r="S752" s="6"/>
      <c r="T752" s="7"/>
    </row>
    <row r="753" spans="19:20" x14ac:dyDescent="0.3">
      <c r="S753" s="6"/>
      <c r="T753" s="7"/>
    </row>
    <row r="754" spans="19:20" x14ac:dyDescent="0.3">
      <c r="S754" s="6"/>
      <c r="T754" s="7"/>
    </row>
    <row r="755" spans="19:20" x14ac:dyDescent="0.3">
      <c r="S755" s="6"/>
      <c r="T755" s="7"/>
    </row>
    <row r="756" spans="19:20" x14ac:dyDescent="0.3">
      <c r="S756" s="6"/>
      <c r="T756" s="7"/>
    </row>
    <row r="757" spans="19:20" x14ac:dyDescent="0.3">
      <c r="S757" s="6"/>
      <c r="T757" s="7"/>
    </row>
    <row r="758" spans="19:20" x14ac:dyDescent="0.3">
      <c r="S758" s="6"/>
      <c r="T758" s="7"/>
    </row>
    <row r="759" spans="19:20" x14ac:dyDescent="0.3">
      <c r="S759" s="6"/>
      <c r="T759" s="7"/>
    </row>
    <row r="760" spans="19:20" x14ac:dyDescent="0.3">
      <c r="S760" s="6"/>
      <c r="T760" s="7"/>
    </row>
    <row r="761" spans="19:20" x14ac:dyDescent="0.3">
      <c r="S761" s="6"/>
      <c r="T761" s="7"/>
    </row>
    <row r="762" spans="19:20" x14ac:dyDescent="0.3">
      <c r="S762" s="6"/>
      <c r="T762" s="7"/>
    </row>
    <row r="763" spans="19:20" x14ac:dyDescent="0.3">
      <c r="S763" s="6"/>
      <c r="T763" s="7"/>
    </row>
    <row r="764" spans="19:20" x14ac:dyDescent="0.3">
      <c r="S764" s="6"/>
      <c r="T764" s="7"/>
    </row>
    <row r="765" spans="19:20" x14ac:dyDescent="0.3">
      <c r="S765" s="6"/>
      <c r="T765" s="7"/>
    </row>
    <row r="766" spans="19:20" x14ac:dyDescent="0.3">
      <c r="S766" s="6"/>
      <c r="T766" s="7"/>
    </row>
    <row r="767" spans="19:20" x14ac:dyDescent="0.3">
      <c r="S767" s="6"/>
      <c r="T767" s="7"/>
    </row>
    <row r="768" spans="19:20" x14ac:dyDescent="0.3">
      <c r="S768" s="6"/>
      <c r="T768" s="7"/>
    </row>
    <row r="769" spans="19:20" x14ac:dyDescent="0.3">
      <c r="S769" s="6"/>
      <c r="T769" s="7"/>
    </row>
    <row r="770" spans="19:20" x14ac:dyDescent="0.3">
      <c r="S770" s="6"/>
      <c r="T770" s="7"/>
    </row>
    <row r="771" spans="19:20" x14ac:dyDescent="0.3">
      <c r="S771" s="6"/>
      <c r="T771" s="7"/>
    </row>
    <row r="772" spans="19:20" x14ac:dyDescent="0.3">
      <c r="S772" s="6"/>
      <c r="T772" s="7"/>
    </row>
    <row r="773" spans="19:20" x14ac:dyDescent="0.3">
      <c r="S773" s="6"/>
      <c r="T773" s="7"/>
    </row>
    <row r="774" spans="19:20" x14ac:dyDescent="0.3">
      <c r="S774" s="6"/>
      <c r="T774" s="7"/>
    </row>
    <row r="775" spans="19:20" x14ac:dyDescent="0.3">
      <c r="S775" s="6"/>
      <c r="T775" s="7"/>
    </row>
    <row r="776" spans="19:20" x14ac:dyDescent="0.3">
      <c r="S776" s="6"/>
      <c r="T776" s="7"/>
    </row>
    <row r="777" spans="19:20" x14ac:dyDescent="0.3">
      <c r="S777" s="6"/>
      <c r="T777" s="7"/>
    </row>
    <row r="778" spans="19:20" x14ac:dyDescent="0.3">
      <c r="S778" s="6"/>
      <c r="T778" s="7"/>
    </row>
    <row r="779" spans="19:20" x14ac:dyDescent="0.3">
      <c r="S779" s="6"/>
      <c r="T779" s="7"/>
    </row>
    <row r="780" spans="19:20" x14ac:dyDescent="0.3">
      <c r="S780" s="6"/>
      <c r="T780" s="7"/>
    </row>
    <row r="781" spans="19:20" x14ac:dyDescent="0.3">
      <c r="S781" s="6"/>
      <c r="T781" s="7"/>
    </row>
    <row r="782" spans="19:20" x14ac:dyDescent="0.3">
      <c r="S782" s="6"/>
      <c r="T782" s="7"/>
    </row>
    <row r="783" spans="19:20" x14ac:dyDescent="0.3">
      <c r="S783" s="6"/>
      <c r="T783" s="7"/>
    </row>
    <row r="784" spans="19:20" x14ac:dyDescent="0.3">
      <c r="S784" s="6"/>
      <c r="T784" s="7"/>
    </row>
    <row r="785" spans="19:20" x14ac:dyDescent="0.3">
      <c r="S785" s="6"/>
      <c r="T785" s="7"/>
    </row>
    <row r="786" spans="19:20" x14ac:dyDescent="0.3">
      <c r="S786" s="6"/>
      <c r="T786" s="7"/>
    </row>
    <row r="787" spans="19:20" x14ac:dyDescent="0.3">
      <c r="S787" s="6"/>
      <c r="T787" s="7"/>
    </row>
    <row r="788" spans="19:20" x14ac:dyDescent="0.3">
      <c r="S788" s="6"/>
      <c r="T788" s="7"/>
    </row>
    <row r="789" spans="19:20" x14ac:dyDescent="0.3">
      <c r="S789" s="6"/>
      <c r="T789" s="7"/>
    </row>
    <row r="790" spans="19:20" x14ac:dyDescent="0.3">
      <c r="S790" s="6"/>
      <c r="T790" s="7"/>
    </row>
    <row r="791" spans="19:20" x14ac:dyDescent="0.3">
      <c r="S791" s="6"/>
      <c r="T791" s="7"/>
    </row>
    <row r="792" spans="19:20" x14ac:dyDescent="0.3">
      <c r="S792" s="6"/>
      <c r="T792" s="7"/>
    </row>
    <row r="793" spans="19:20" x14ac:dyDescent="0.3">
      <c r="S793" s="6"/>
      <c r="T793" s="7"/>
    </row>
    <row r="794" spans="19:20" x14ac:dyDescent="0.3">
      <c r="S794" s="6"/>
      <c r="T794" s="7"/>
    </row>
    <row r="795" spans="19:20" x14ac:dyDescent="0.3">
      <c r="S795" s="6"/>
      <c r="T795" s="7"/>
    </row>
    <row r="796" spans="19:20" x14ac:dyDescent="0.3">
      <c r="S796" s="6"/>
      <c r="T796" s="7"/>
    </row>
    <row r="797" spans="19:20" x14ac:dyDescent="0.3">
      <c r="S797" s="6"/>
      <c r="T797" s="7"/>
    </row>
    <row r="798" spans="19:20" x14ac:dyDescent="0.3">
      <c r="S798" s="6"/>
      <c r="T798" s="7"/>
    </row>
    <row r="799" spans="19:20" x14ac:dyDescent="0.3">
      <c r="S799" s="6"/>
      <c r="T799" s="7"/>
    </row>
    <row r="800" spans="19:20" x14ac:dyDescent="0.3">
      <c r="S800" s="6"/>
      <c r="T800" s="7"/>
    </row>
    <row r="801" spans="19:20" x14ac:dyDescent="0.3">
      <c r="S801" s="6"/>
      <c r="T801" s="7"/>
    </row>
    <row r="802" spans="19:20" x14ac:dyDescent="0.3">
      <c r="S802" s="6"/>
      <c r="T802" s="7"/>
    </row>
    <row r="803" spans="19:20" x14ac:dyDescent="0.3">
      <c r="S803" s="6"/>
      <c r="T803" s="7"/>
    </row>
    <row r="804" spans="19:20" x14ac:dyDescent="0.3">
      <c r="S804" s="6"/>
      <c r="T804" s="7"/>
    </row>
    <row r="805" spans="19:20" x14ac:dyDescent="0.3">
      <c r="S805" s="6"/>
      <c r="T805" s="7"/>
    </row>
    <row r="806" spans="19:20" x14ac:dyDescent="0.3">
      <c r="S806" s="6"/>
      <c r="T806" s="7"/>
    </row>
    <row r="807" spans="19:20" x14ac:dyDescent="0.3">
      <c r="S807" s="6"/>
      <c r="T807" s="7"/>
    </row>
    <row r="808" spans="19:20" x14ac:dyDescent="0.3">
      <c r="S808" s="6"/>
      <c r="T808" s="7"/>
    </row>
    <row r="809" spans="19:20" x14ac:dyDescent="0.3">
      <c r="S809" s="6"/>
      <c r="T809" s="7"/>
    </row>
    <row r="810" spans="19:20" x14ac:dyDescent="0.3">
      <c r="S810" s="6"/>
      <c r="T810" s="7"/>
    </row>
    <row r="811" spans="19:20" x14ac:dyDescent="0.3">
      <c r="S811" s="6"/>
      <c r="T811" s="7"/>
    </row>
    <row r="812" spans="19:20" x14ac:dyDescent="0.3">
      <c r="S812" s="6"/>
      <c r="T812" s="7"/>
    </row>
    <row r="813" spans="19:20" x14ac:dyDescent="0.3">
      <c r="S813" s="6"/>
      <c r="T813" s="7"/>
    </row>
    <row r="814" spans="19:20" x14ac:dyDescent="0.3">
      <c r="S814" s="6"/>
      <c r="T814" s="7"/>
    </row>
    <row r="815" spans="19:20" x14ac:dyDescent="0.3">
      <c r="S815" s="6"/>
      <c r="T815" s="7"/>
    </row>
    <row r="816" spans="19:20" x14ac:dyDescent="0.3">
      <c r="S816" s="6"/>
      <c r="T816" s="7"/>
    </row>
    <row r="817" spans="19:20" x14ac:dyDescent="0.3">
      <c r="S817" s="6"/>
      <c r="T817" s="7"/>
    </row>
    <row r="818" spans="19:20" x14ac:dyDescent="0.3">
      <c r="S818" s="6"/>
      <c r="T818" s="7"/>
    </row>
    <row r="819" spans="19:20" x14ac:dyDescent="0.3">
      <c r="S819" s="6"/>
      <c r="T819" s="7"/>
    </row>
    <row r="820" spans="19:20" x14ac:dyDescent="0.3">
      <c r="S820" s="6"/>
      <c r="T820" s="7"/>
    </row>
    <row r="821" spans="19:20" x14ac:dyDescent="0.3">
      <c r="S821" s="6"/>
      <c r="T821" s="7"/>
    </row>
    <row r="822" spans="19:20" x14ac:dyDescent="0.3">
      <c r="S822" s="6"/>
      <c r="T822" s="7"/>
    </row>
    <row r="823" spans="19:20" x14ac:dyDescent="0.3">
      <c r="S823" s="6"/>
      <c r="T823" s="7"/>
    </row>
    <row r="824" spans="19:20" x14ac:dyDescent="0.3">
      <c r="S824" s="6"/>
      <c r="T824" s="7"/>
    </row>
    <row r="825" spans="19:20" x14ac:dyDescent="0.3">
      <c r="S825" s="6"/>
      <c r="T825" s="7"/>
    </row>
    <row r="826" spans="19:20" x14ac:dyDescent="0.3">
      <c r="S826" s="6"/>
      <c r="T826" s="7"/>
    </row>
    <row r="827" spans="19:20" x14ac:dyDescent="0.3">
      <c r="S827" s="6"/>
      <c r="T827" s="7"/>
    </row>
    <row r="828" spans="19:20" x14ac:dyDescent="0.3">
      <c r="S828" s="6"/>
      <c r="T828" s="7"/>
    </row>
    <row r="829" spans="19:20" x14ac:dyDescent="0.3">
      <c r="S829" s="6"/>
      <c r="T829" s="7"/>
    </row>
    <row r="830" spans="19:20" x14ac:dyDescent="0.3">
      <c r="S830" s="6"/>
      <c r="T830" s="7"/>
    </row>
    <row r="831" spans="19:20" x14ac:dyDescent="0.3">
      <c r="S831" s="6"/>
      <c r="T831" s="7"/>
    </row>
    <row r="832" spans="19:20" x14ac:dyDescent="0.3">
      <c r="S832" s="6"/>
      <c r="T832" s="7"/>
    </row>
    <row r="833" spans="19:20" x14ac:dyDescent="0.3">
      <c r="S833" s="6"/>
      <c r="T833" s="7"/>
    </row>
    <row r="834" spans="19:20" x14ac:dyDescent="0.3">
      <c r="S834" s="6"/>
      <c r="T834" s="7"/>
    </row>
    <row r="835" spans="19:20" x14ac:dyDescent="0.3">
      <c r="S835" s="6"/>
      <c r="T835" s="7"/>
    </row>
    <row r="836" spans="19:20" x14ac:dyDescent="0.3">
      <c r="S836" s="6"/>
      <c r="T836" s="7"/>
    </row>
    <row r="837" spans="19:20" x14ac:dyDescent="0.3">
      <c r="S837" s="6"/>
      <c r="T837" s="7"/>
    </row>
    <row r="838" spans="19:20" x14ac:dyDescent="0.3">
      <c r="S838" s="6"/>
      <c r="T838" s="7"/>
    </row>
    <row r="839" spans="19:20" x14ac:dyDescent="0.3">
      <c r="S839" s="6"/>
      <c r="T839" s="7"/>
    </row>
    <row r="840" spans="19:20" x14ac:dyDescent="0.3">
      <c r="S840" s="6"/>
      <c r="T840" s="7"/>
    </row>
    <row r="841" spans="19:20" x14ac:dyDescent="0.3">
      <c r="S841" s="6"/>
      <c r="T841" s="7"/>
    </row>
    <row r="842" spans="19:20" x14ac:dyDescent="0.3">
      <c r="S842" s="6"/>
      <c r="T842" s="7"/>
    </row>
    <row r="843" spans="19:20" x14ac:dyDescent="0.3">
      <c r="S843" s="6"/>
      <c r="T843" s="7"/>
    </row>
    <row r="844" spans="19:20" x14ac:dyDescent="0.3">
      <c r="S844" s="6"/>
      <c r="T844" s="7"/>
    </row>
    <row r="845" spans="19:20" x14ac:dyDescent="0.3">
      <c r="S845" s="6"/>
      <c r="T845" s="7"/>
    </row>
    <row r="846" spans="19:20" x14ac:dyDescent="0.3">
      <c r="S846" s="6"/>
      <c r="T846" s="7"/>
    </row>
    <row r="847" spans="19:20" x14ac:dyDescent="0.3">
      <c r="S847" s="6"/>
      <c r="T847" s="7"/>
    </row>
    <row r="848" spans="19:20" x14ac:dyDescent="0.3">
      <c r="S848" s="6"/>
      <c r="T848" s="7"/>
    </row>
    <row r="849" spans="19:20" x14ac:dyDescent="0.3">
      <c r="S849" s="6"/>
      <c r="T849" s="7"/>
    </row>
    <row r="850" spans="19:20" x14ac:dyDescent="0.3">
      <c r="S850" s="6"/>
      <c r="T850" s="7"/>
    </row>
    <row r="851" spans="19:20" x14ac:dyDescent="0.3">
      <c r="S851" s="6"/>
      <c r="T851" s="7"/>
    </row>
    <row r="852" spans="19:20" x14ac:dyDescent="0.3">
      <c r="S852" s="6"/>
      <c r="T852" s="7"/>
    </row>
    <row r="853" spans="19:20" x14ac:dyDescent="0.3">
      <c r="S853" s="6"/>
      <c r="T853" s="7"/>
    </row>
    <row r="854" spans="19:20" x14ac:dyDescent="0.3">
      <c r="S854" s="6"/>
      <c r="T854" s="7"/>
    </row>
    <row r="855" spans="19:20" x14ac:dyDescent="0.3">
      <c r="S855" s="6"/>
      <c r="T855" s="7"/>
    </row>
    <row r="856" spans="19:20" x14ac:dyDescent="0.3">
      <c r="S856" s="6"/>
      <c r="T856" s="7"/>
    </row>
    <row r="857" spans="19:20" x14ac:dyDescent="0.3">
      <c r="S857" s="6"/>
      <c r="T857" s="7"/>
    </row>
    <row r="858" spans="19:20" x14ac:dyDescent="0.3">
      <c r="S858" s="6"/>
      <c r="T858" s="7"/>
    </row>
    <row r="859" spans="19:20" x14ac:dyDescent="0.3">
      <c r="S859" s="6"/>
      <c r="T859" s="7"/>
    </row>
    <row r="860" spans="19:20" x14ac:dyDescent="0.3">
      <c r="S860" s="6"/>
      <c r="T860" s="7"/>
    </row>
    <row r="861" spans="19:20" x14ac:dyDescent="0.3">
      <c r="S861" s="6"/>
      <c r="T861" s="7"/>
    </row>
    <row r="862" spans="19:20" x14ac:dyDescent="0.3">
      <c r="S862" s="6"/>
      <c r="T862" s="7"/>
    </row>
    <row r="863" spans="19:20" x14ac:dyDescent="0.3">
      <c r="S863" s="6"/>
      <c r="T863" s="7"/>
    </row>
    <row r="864" spans="19:20" x14ac:dyDescent="0.3">
      <c r="S864" s="6"/>
      <c r="T864" s="7"/>
    </row>
    <row r="865" spans="19:20" x14ac:dyDescent="0.3">
      <c r="S865" s="6"/>
      <c r="T865" s="7"/>
    </row>
    <row r="866" spans="19:20" x14ac:dyDescent="0.3">
      <c r="S866" s="6"/>
      <c r="T866" s="7"/>
    </row>
    <row r="867" spans="19:20" x14ac:dyDescent="0.3">
      <c r="S867" s="6"/>
      <c r="T867" s="7"/>
    </row>
    <row r="868" spans="19:20" x14ac:dyDescent="0.3">
      <c r="S868" s="6"/>
      <c r="T868" s="7"/>
    </row>
    <row r="869" spans="19:20" x14ac:dyDescent="0.3">
      <c r="S869" s="6"/>
      <c r="T869" s="7"/>
    </row>
    <row r="870" spans="19:20" x14ac:dyDescent="0.3">
      <c r="S870" s="6"/>
      <c r="T870" s="7"/>
    </row>
    <row r="871" spans="19:20" x14ac:dyDescent="0.3">
      <c r="S871" s="6"/>
      <c r="T871" s="7"/>
    </row>
    <row r="872" spans="19:20" x14ac:dyDescent="0.3">
      <c r="S872" s="6"/>
      <c r="T872" s="7"/>
    </row>
    <row r="873" spans="19:20" x14ac:dyDescent="0.3">
      <c r="S873" s="6"/>
      <c r="T873" s="7"/>
    </row>
    <row r="874" spans="19:20" x14ac:dyDescent="0.3">
      <c r="S874" s="6"/>
      <c r="T874" s="7"/>
    </row>
    <row r="875" spans="19:20" x14ac:dyDescent="0.3">
      <c r="S875" s="6"/>
      <c r="T875" s="7"/>
    </row>
    <row r="876" spans="19:20" x14ac:dyDescent="0.3">
      <c r="S876" s="6"/>
      <c r="T876" s="7"/>
    </row>
    <row r="877" spans="19:20" x14ac:dyDescent="0.3">
      <c r="S877" s="6"/>
      <c r="T877" s="7"/>
    </row>
    <row r="878" spans="19:20" x14ac:dyDescent="0.3">
      <c r="S878" s="6"/>
      <c r="T878" s="7"/>
    </row>
    <row r="879" spans="19:20" x14ac:dyDescent="0.3">
      <c r="S879" s="6"/>
      <c r="T879" s="7"/>
    </row>
    <row r="880" spans="19:20" x14ac:dyDescent="0.3">
      <c r="S880" s="6"/>
      <c r="T880" s="7"/>
    </row>
    <row r="881" spans="19:20" x14ac:dyDescent="0.3">
      <c r="S881" s="6"/>
      <c r="T881" s="7"/>
    </row>
    <row r="882" spans="19:20" x14ac:dyDescent="0.3">
      <c r="S882" s="6"/>
      <c r="T882" s="7"/>
    </row>
    <row r="883" spans="19:20" x14ac:dyDescent="0.3">
      <c r="S883" s="6"/>
      <c r="T883" s="7"/>
    </row>
    <row r="884" spans="19:20" x14ac:dyDescent="0.3">
      <c r="S884" s="6"/>
      <c r="T884" s="7"/>
    </row>
    <row r="885" spans="19:20" x14ac:dyDescent="0.3">
      <c r="S885" s="6"/>
      <c r="T885" s="7"/>
    </row>
    <row r="886" spans="19:20" x14ac:dyDescent="0.3">
      <c r="S886" s="6"/>
      <c r="T886" s="7"/>
    </row>
    <row r="887" spans="19:20" x14ac:dyDescent="0.3">
      <c r="S887" s="6"/>
      <c r="T887" s="7"/>
    </row>
    <row r="888" spans="19:20" x14ac:dyDescent="0.3">
      <c r="S888" s="6"/>
      <c r="T888" s="7"/>
    </row>
    <row r="889" spans="19:20" x14ac:dyDescent="0.3">
      <c r="S889" s="6"/>
      <c r="T889" s="7"/>
    </row>
    <row r="890" spans="19:20" x14ac:dyDescent="0.3">
      <c r="S890" s="6"/>
      <c r="T890" s="7"/>
    </row>
    <row r="891" spans="19:20" x14ac:dyDescent="0.3">
      <c r="S891" s="6"/>
      <c r="T891" s="7"/>
    </row>
    <row r="892" spans="19:20" x14ac:dyDescent="0.3">
      <c r="S892" s="6"/>
      <c r="T892" s="7"/>
    </row>
    <row r="893" spans="19:20" x14ac:dyDescent="0.3">
      <c r="S893" s="6"/>
      <c r="T893" s="7"/>
    </row>
    <row r="894" spans="19:20" x14ac:dyDescent="0.3">
      <c r="S894" s="6"/>
      <c r="T894" s="7"/>
    </row>
    <row r="895" spans="19:20" x14ac:dyDescent="0.3">
      <c r="S895" s="6"/>
      <c r="T895" s="7"/>
    </row>
    <row r="896" spans="19:20" x14ac:dyDescent="0.3">
      <c r="S896" s="6"/>
      <c r="T896" s="7"/>
    </row>
    <row r="897" spans="19:20" x14ac:dyDescent="0.3">
      <c r="S897" s="6"/>
      <c r="T897" s="7"/>
    </row>
    <row r="898" spans="19:20" x14ac:dyDescent="0.3">
      <c r="S898" s="6"/>
      <c r="T898" s="7"/>
    </row>
    <row r="899" spans="19:20" x14ac:dyDescent="0.3">
      <c r="S899" s="6"/>
      <c r="T899" s="7"/>
    </row>
    <row r="900" spans="19:20" x14ac:dyDescent="0.3">
      <c r="S900" s="6"/>
      <c r="T900" s="7"/>
    </row>
    <row r="901" spans="19:20" x14ac:dyDescent="0.3">
      <c r="S901" s="6"/>
      <c r="T901" s="7"/>
    </row>
    <row r="902" spans="19:20" x14ac:dyDescent="0.3">
      <c r="S902" s="6"/>
      <c r="T902" s="7"/>
    </row>
    <row r="903" spans="19:20" x14ac:dyDescent="0.3">
      <c r="S903" s="6"/>
      <c r="T903" s="7"/>
    </row>
    <row r="904" spans="19:20" x14ac:dyDescent="0.3">
      <c r="S904" s="6"/>
      <c r="T904" s="7"/>
    </row>
    <row r="905" spans="19:20" x14ac:dyDescent="0.3">
      <c r="S905" s="6"/>
      <c r="T905" s="7"/>
    </row>
    <row r="906" spans="19:20" x14ac:dyDescent="0.3">
      <c r="S906" s="6"/>
      <c r="T906" s="7"/>
    </row>
    <row r="907" spans="19:20" x14ac:dyDescent="0.3">
      <c r="S907" s="6"/>
      <c r="T907" s="7"/>
    </row>
    <row r="908" spans="19:20" x14ac:dyDescent="0.3">
      <c r="S908" s="6"/>
      <c r="T908" s="7"/>
    </row>
    <row r="909" spans="19:20" x14ac:dyDescent="0.3">
      <c r="S909" s="6"/>
      <c r="T909" s="7"/>
    </row>
    <row r="910" spans="19:20" x14ac:dyDescent="0.3">
      <c r="S910" s="6"/>
      <c r="T910" s="7"/>
    </row>
    <row r="911" spans="19:20" x14ac:dyDescent="0.3">
      <c r="S911" s="6"/>
      <c r="T911" s="7"/>
    </row>
    <row r="912" spans="19:20" x14ac:dyDescent="0.3">
      <c r="S912" s="6"/>
      <c r="T912" s="7"/>
    </row>
    <row r="913" spans="19:20" x14ac:dyDescent="0.3">
      <c r="S913" s="6"/>
      <c r="T913" s="7"/>
    </row>
    <row r="914" spans="19:20" x14ac:dyDescent="0.3">
      <c r="S914" s="6"/>
      <c r="T914" s="7"/>
    </row>
    <row r="915" spans="19:20" x14ac:dyDescent="0.3">
      <c r="S915" s="6"/>
      <c r="T915" s="7"/>
    </row>
    <row r="916" spans="19:20" x14ac:dyDescent="0.3">
      <c r="S916" s="6"/>
      <c r="T916" s="7"/>
    </row>
    <row r="917" spans="19:20" x14ac:dyDescent="0.3">
      <c r="S917" s="6"/>
      <c r="T917" s="7"/>
    </row>
    <row r="918" spans="19:20" x14ac:dyDescent="0.3">
      <c r="S918" s="6"/>
      <c r="T918" s="7"/>
    </row>
    <row r="919" spans="19:20" x14ac:dyDescent="0.3">
      <c r="S919" s="6"/>
      <c r="T919" s="7"/>
    </row>
    <row r="920" spans="19:20" x14ac:dyDescent="0.3">
      <c r="S920" s="6"/>
      <c r="T920" s="7"/>
    </row>
    <row r="921" spans="19:20" x14ac:dyDescent="0.3">
      <c r="S921" s="6"/>
      <c r="T921" s="7"/>
    </row>
    <row r="922" spans="19:20" x14ac:dyDescent="0.3">
      <c r="S922" s="6"/>
      <c r="T922" s="7"/>
    </row>
    <row r="923" spans="19:20" x14ac:dyDescent="0.3">
      <c r="S923" s="6"/>
      <c r="T923" s="7"/>
    </row>
    <row r="924" spans="19:20" x14ac:dyDescent="0.3">
      <c r="S924" s="6"/>
      <c r="T924" s="7"/>
    </row>
    <row r="925" spans="19:20" x14ac:dyDescent="0.3">
      <c r="S925" s="6"/>
      <c r="T925" s="7"/>
    </row>
    <row r="926" spans="19:20" x14ac:dyDescent="0.3">
      <c r="S926" s="6"/>
      <c r="T926" s="7"/>
    </row>
    <row r="927" spans="19:20" x14ac:dyDescent="0.3">
      <c r="S927" s="6"/>
      <c r="T927" s="7"/>
    </row>
    <row r="928" spans="19:20" x14ac:dyDescent="0.3">
      <c r="S928" s="6"/>
      <c r="T928" s="7"/>
    </row>
    <row r="929" spans="19:20" x14ac:dyDescent="0.3">
      <c r="S929" s="6"/>
      <c r="T929" s="7"/>
    </row>
    <row r="930" spans="19:20" x14ac:dyDescent="0.3">
      <c r="S930" s="6"/>
      <c r="T930" s="7"/>
    </row>
    <row r="931" spans="19:20" x14ac:dyDescent="0.3">
      <c r="S931" s="6"/>
      <c r="T931" s="7"/>
    </row>
    <row r="932" spans="19:20" x14ac:dyDescent="0.3">
      <c r="S932" s="6"/>
      <c r="T932" s="7"/>
    </row>
    <row r="933" spans="19:20" x14ac:dyDescent="0.3">
      <c r="S933" s="6"/>
      <c r="T933" s="7"/>
    </row>
    <row r="934" spans="19:20" x14ac:dyDescent="0.3">
      <c r="S934" s="6"/>
      <c r="T934" s="7"/>
    </row>
    <row r="935" spans="19:20" x14ac:dyDescent="0.3">
      <c r="S935" s="6"/>
      <c r="T935" s="7"/>
    </row>
    <row r="936" spans="19:20" x14ac:dyDescent="0.3">
      <c r="S936" s="6"/>
      <c r="T936" s="7"/>
    </row>
    <row r="937" spans="19:20" x14ac:dyDescent="0.3">
      <c r="S937" s="6"/>
      <c r="T937" s="7"/>
    </row>
    <row r="938" spans="19:20" x14ac:dyDescent="0.3">
      <c r="S938" s="6"/>
      <c r="T938" s="7"/>
    </row>
    <row r="939" spans="19:20" x14ac:dyDescent="0.3">
      <c r="S939" s="6"/>
      <c r="T939" s="7"/>
    </row>
    <row r="940" spans="19:20" x14ac:dyDescent="0.3">
      <c r="S940" s="6"/>
      <c r="T940" s="7"/>
    </row>
    <row r="941" spans="19:20" x14ac:dyDescent="0.3">
      <c r="S941" s="6"/>
      <c r="T941" s="7"/>
    </row>
    <row r="942" spans="19:20" x14ac:dyDescent="0.3">
      <c r="S942" s="6"/>
      <c r="T942" s="7"/>
    </row>
    <row r="943" spans="19:20" x14ac:dyDescent="0.3">
      <c r="S943" s="6"/>
      <c r="T943" s="7"/>
    </row>
    <row r="944" spans="19:20" x14ac:dyDescent="0.3">
      <c r="S944" s="6"/>
      <c r="T944" s="7"/>
    </row>
    <row r="945" spans="19:20" x14ac:dyDescent="0.3">
      <c r="S945" s="6"/>
      <c r="T945" s="7"/>
    </row>
    <row r="946" spans="19:20" x14ac:dyDescent="0.3">
      <c r="S946" s="6"/>
      <c r="T946" s="7"/>
    </row>
    <row r="947" spans="19:20" x14ac:dyDescent="0.3">
      <c r="S947" s="6"/>
      <c r="T947" s="7"/>
    </row>
    <row r="948" spans="19:20" x14ac:dyDescent="0.3">
      <c r="S948" s="6"/>
      <c r="T948" s="7"/>
    </row>
    <row r="949" spans="19:20" x14ac:dyDescent="0.3">
      <c r="S949" s="6"/>
      <c r="T949" s="7"/>
    </row>
    <row r="950" spans="19:20" x14ac:dyDescent="0.3">
      <c r="S950" s="6"/>
      <c r="T950" s="7"/>
    </row>
    <row r="951" spans="19:20" x14ac:dyDescent="0.3">
      <c r="S951" s="6"/>
      <c r="T951" s="7"/>
    </row>
    <row r="952" spans="19:20" x14ac:dyDescent="0.3">
      <c r="S952" s="6"/>
      <c r="T952" s="7"/>
    </row>
    <row r="953" spans="19:20" x14ac:dyDescent="0.3">
      <c r="S953" s="6"/>
      <c r="T953" s="7"/>
    </row>
    <row r="954" spans="19:20" x14ac:dyDescent="0.3">
      <c r="S954" s="6"/>
      <c r="T954" s="7"/>
    </row>
    <row r="955" spans="19:20" x14ac:dyDescent="0.3">
      <c r="S955" s="6"/>
      <c r="T955" s="7"/>
    </row>
    <row r="956" spans="19:20" x14ac:dyDescent="0.3">
      <c r="S956" s="6"/>
      <c r="T956" s="7"/>
    </row>
    <row r="957" spans="19:20" x14ac:dyDescent="0.3">
      <c r="S957" s="6"/>
      <c r="T957" s="7"/>
    </row>
    <row r="958" spans="19:20" x14ac:dyDescent="0.3">
      <c r="S958" s="6"/>
      <c r="T958" s="7"/>
    </row>
    <row r="959" spans="19:20" x14ac:dyDescent="0.3">
      <c r="S959" s="6"/>
      <c r="T959" s="7"/>
    </row>
    <row r="960" spans="19:20" x14ac:dyDescent="0.3">
      <c r="S960" s="6"/>
      <c r="T960" s="7"/>
    </row>
    <row r="961" spans="19:20" x14ac:dyDescent="0.3">
      <c r="S961" s="6"/>
      <c r="T961" s="7"/>
    </row>
    <row r="962" spans="19:20" x14ac:dyDescent="0.3">
      <c r="S962" s="6"/>
      <c r="T962" s="7"/>
    </row>
    <row r="963" spans="19:20" x14ac:dyDescent="0.3">
      <c r="S963" s="6"/>
      <c r="T963" s="7"/>
    </row>
    <row r="964" spans="19:20" x14ac:dyDescent="0.3">
      <c r="S964" s="6"/>
      <c r="T964" s="7"/>
    </row>
    <row r="965" spans="19:20" x14ac:dyDescent="0.3">
      <c r="S965" s="6"/>
      <c r="T965" s="7"/>
    </row>
    <row r="966" spans="19:20" x14ac:dyDescent="0.3">
      <c r="S966" s="6"/>
      <c r="T966" s="7"/>
    </row>
    <row r="967" spans="19:20" x14ac:dyDescent="0.3">
      <c r="S967" s="6"/>
      <c r="T967" s="7"/>
    </row>
    <row r="968" spans="19:20" x14ac:dyDescent="0.3">
      <c r="S968" s="6"/>
      <c r="T968" s="7"/>
    </row>
    <row r="969" spans="19:20" x14ac:dyDescent="0.3">
      <c r="S969" s="6"/>
      <c r="T969" s="7"/>
    </row>
    <row r="970" spans="19:20" x14ac:dyDescent="0.3">
      <c r="S970" s="6"/>
      <c r="T970" s="7"/>
    </row>
    <row r="971" spans="19:20" x14ac:dyDescent="0.3">
      <c r="S971" s="6"/>
      <c r="T971" s="7"/>
    </row>
    <row r="972" spans="19:20" x14ac:dyDescent="0.3">
      <c r="S972" s="6"/>
      <c r="T972" s="7"/>
    </row>
    <row r="973" spans="19:20" x14ac:dyDescent="0.3">
      <c r="S973" s="6"/>
      <c r="T973" s="7"/>
    </row>
    <row r="974" spans="19:20" x14ac:dyDescent="0.3">
      <c r="S974" s="6"/>
      <c r="T974" s="7"/>
    </row>
    <row r="975" spans="19:20" x14ac:dyDescent="0.3">
      <c r="S975" s="6"/>
      <c r="T975" s="7"/>
    </row>
    <row r="976" spans="19:20" x14ac:dyDescent="0.3">
      <c r="S976" s="6"/>
      <c r="T976" s="7"/>
    </row>
    <row r="977" spans="19:20" x14ac:dyDescent="0.3">
      <c r="S977" s="6"/>
      <c r="T977" s="7"/>
    </row>
    <row r="978" spans="19:20" x14ac:dyDescent="0.3">
      <c r="S978" s="6"/>
      <c r="T978" s="7"/>
    </row>
    <row r="979" spans="19:20" x14ac:dyDescent="0.3">
      <c r="S979" s="6"/>
      <c r="T979" s="7"/>
    </row>
    <row r="980" spans="19:20" x14ac:dyDescent="0.3">
      <c r="S980" s="6"/>
      <c r="T980" s="7"/>
    </row>
    <row r="981" spans="19:20" x14ac:dyDescent="0.3">
      <c r="S981" s="6"/>
      <c r="T981" s="7"/>
    </row>
    <row r="982" spans="19:20" x14ac:dyDescent="0.3">
      <c r="S982" s="6"/>
      <c r="T982" s="7"/>
    </row>
    <row r="983" spans="19:20" x14ac:dyDescent="0.3">
      <c r="S983" s="6"/>
      <c r="T983" s="7"/>
    </row>
    <row r="984" spans="19:20" x14ac:dyDescent="0.3">
      <c r="S984" s="6"/>
      <c r="T984" s="7"/>
    </row>
    <row r="985" spans="19:20" x14ac:dyDescent="0.3">
      <c r="S985" s="6"/>
      <c r="T985" s="7"/>
    </row>
    <row r="986" spans="19:20" x14ac:dyDescent="0.3">
      <c r="S986" s="6"/>
      <c r="T986" s="7"/>
    </row>
    <row r="987" spans="19:20" x14ac:dyDescent="0.3">
      <c r="S987" s="6"/>
      <c r="T987" s="7"/>
    </row>
    <row r="988" spans="19:20" x14ac:dyDescent="0.3">
      <c r="S988" s="6"/>
      <c r="T988" s="7"/>
    </row>
    <row r="989" spans="19:20" x14ac:dyDescent="0.3">
      <c r="S989" s="6"/>
      <c r="T989" s="7"/>
    </row>
    <row r="990" spans="19:20" x14ac:dyDescent="0.3">
      <c r="S990" s="6"/>
      <c r="T990" s="7"/>
    </row>
    <row r="991" spans="19:20" x14ac:dyDescent="0.3">
      <c r="S991" s="6"/>
      <c r="T991" s="7"/>
    </row>
    <row r="992" spans="19:20" x14ac:dyDescent="0.3">
      <c r="S992" s="6"/>
      <c r="T992" s="7"/>
    </row>
    <row r="993" spans="19:20" x14ac:dyDescent="0.3">
      <c r="S993" s="6"/>
      <c r="T993" s="7"/>
    </row>
    <row r="994" spans="19:20" x14ac:dyDescent="0.3">
      <c r="S994" s="6"/>
      <c r="T994" s="7"/>
    </row>
    <row r="995" spans="19:20" x14ac:dyDescent="0.3">
      <c r="S995" s="6"/>
      <c r="T995" s="7"/>
    </row>
    <row r="996" spans="19:20" x14ac:dyDescent="0.3">
      <c r="S996" s="6"/>
      <c r="T996" s="7"/>
    </row>
    <row r="997" spans="19:20" x14ac:dyDescent="0.3">
      <c r="S997" s="6"/>
      <c r="T997" s="7"/>
    </row>
    <row r="998" spans="19:20" x14ac:dyDescent="0.3">
      <c r="S998" s="6"/>
      <c r="T998" s="7"/>
    </row>
    <row r="999" spans="19:20" x14ac:dyDescent="0.3">
      <c r="S999" s="6"/>
      <c r="T999" s="7"/>
    </row>
    <row r="1000" spans="19:20" x14ac:dyDescent="0.3">
      <c r="S1000" s="6"/>
      <c r="T1000" s="7"/>
    </row>
    <row r="1001" spans="19:20" x14ac:dyDescent="0.3">
      <c r="S1001" s="6"/>
      <c r="T1001" s="7"/>
    </row>
    <row r="1002" spans="19:20" x14ac:dyDescent="0.3">
      <c r="S1002" s="6"/>
      <c r="T1002" s="7"/>
    </row>
    <row r="1003" spans="19:20" x14ac:dyDescent="0.3">
      <c r="S1003" s="6"/>
      <c r="T1003" s="7"/>
    </row>
    <row r="1004" spans="19:20" x14ac:dyDescent="0.3">
      <c r="S1004" s="6"/>
      <c r="T1004" s="7"/>
    </row>
    <row r="1005" spans="19:20" x14ac:dyDescent="0.3">
      <c r="S1005" s="6"/>
      <c r="T1005" s="7"/>
    </row>
    <row r="1006" spans="19:20" x14ac:dyDescent="0.3">
      <c r="S1006" s="6"/>
      <c r="T1006" s="7"/>
    </row>
    <row r="1007" spans="19:20" x14ac:dyDescent="0.3">
      <c r="S1007" s="6"/>
      <c r="T1007" s="7"/>
    </row>
    <row r="1008" spans="19:20" x14ac:dyDescent="0.3">
      <c r="S1008" s="6"/>
      <c r="T1008" s="7"/>
    </row>
    <row r="1009" spans="19:20" x14ac:dyDescent="0.3">
      <c r="S1009" s="6"/>
      <c r="T1009" s="7"/>
    </row>
    <row r="1010" spans="19:20" x14ac:dyDescent="0.3">
      <c r="S1010" s="6"/>
      <c r="T1010" s="7"/>
    </row>
    <row r="1011" spans="19:20" x14ac:dyDescent="0.3">
      <c r="S1011" s="6"/>
      <c r="T1011" s="7"/>
    </row>
    <row r="1012" spans="19:20" x14ac:dyDescent="0.3">
      <c r="S1012" s="6"/>
      <c r="T1012" s="7"/>
    </row>
    <row r="1013" spans="19:20" x14ac:dyDescent="0.3">
      <c r="S1013" s="6"/>
      <c r="T1013" s="7"/>
    </row>
    <row r="1014" spans="19:20" x14ac:dyDescent="0.3">
      <c r="S1014" s="6"/>
      <c r="T1014" s="7"/>
    </row>
    <row r="1015" spans="19:20" x14ac:dyDescent="0.3">
      <c r="S1015" s="6"/>
      <c r="T1015" s="7"/>
    </row>
    <row r="1016" spans="19:20" x14ac:dyDescent="0.3">
      <c r="S1016" s="6"/>
      <c r="T1016" s="7"/>
    </row>
    <row r="1017" spans="19:20" x14ac:dyDescent="0.3">
      <c r="S1017" s="6"/>
      <c r="T1017" s="7"/>
    </row>
    <row r="1018" spans="19:20" x14ac:dyDescent="0.3">
      <c r="S1018" s="6"/>
      <c r="T1018" s="7"/>
    </row>
    <row r="1019" spans="19:20" x14ac:dyDescent="0.3">
      <c r="S1019" s="6"/>
      <c r="T1019" s="7"/>
    </row>
    <row r="1020" spans="19:20" x14ac:dyDescent="0.3">
      <c r="S1020" s="6"/>
      <c r="T1020" s="7"/>
    </row>
    <row r="1021" spans="19:20" x14ac:dyDescent="0.3">
      <c r="S1021" s="6"/>
      <c r="T1021" s="7"/>
    </row>
    <row r="1022" spans="19:20" x14ac:dyDescent="0.3">
      <c r="S1022" s="6"/>
      <c r="T1022" s="7"/>
    </row>
    <row r="1023" spans="19:20" x14ac:dyDescent="0.3">
      <c r="S1023" s="6"/>
      <c r="T1023" s="7"/>
    </row>
    <row r="1024" spans="19:20" x14ac:dyDescent="0.3">
      <c r="S1024" s="6"/>
      <c r="T1024" s="7"/>
    </row>
    <row r="1025" spans="19:20" x14ac:dyDescent="0.3">
      <c r="S1025" s="6"/>
      <c r="T1025" s="7"/>
    </row>
    <row r="1026" spans="19:20" x14ac:dyDescent="0.3">
      <c r="S1026" s="6"/>
      <c r="T1026" s="7"/>
    </row>
    <row r="1027" spans="19:20" x14ac:dyDescent="0.3">
      <c r="S1027" s="6"/>
      <c r="T1027" s="7"/>
    </row>
    <row r="1028" spans="19:20" x14ac:dyDescent="0.3">
      <c r="S1028" s="6"/>
      <c r="T1028" s="7"/>
    </row>
    <row r="1029" spans="19:20" x14ac:dyDescent="0.3">
      <c r="S1029" s="6"/>
      <c r="T1029" s="7"/>
    </row>
    <row r="1030" spans="19:20" x14ac:dyDescent="0.3">
      <c r="S1030" s="6"/>
      <c r="T1030" s="7"/>
    </row>
    <row r="1031" spans="19:20" x14ac:dyDescent="0.3">
      <c r="S1031" s="6"/>
      <c r="T1031" s="7"/>
    </row>
    <row r="1032" spans="19:20" x14ac:dyDescent="0.3">
      <c r="S1032" s="6"/>
      <c r="T1032" s="7"/>
    </row>
    <row r="1033" spans="19:20" x14ac:dyDescent="0.3">
      <c r="S1033" s="6"/>
      <c r="T1033" s="7"/>
    </row>
    <row r="1034" spans="19:20" x14ac:dyDescent="0.3">
      <c r="S1034" s="6"/>
      <c r="T1034" s="7"/>
    </row>
    <row r="1035" spans="19:20" x14ac:dyDescent="0.3">
      <c r="S1035" s="6"/>
      <c r="T1035" s="7"/>
    </row>
    <row r="1036" spans="19:20" x14ac:dyDescent="0.3">
      <c r="S1036" s="6"/>
      <c r="T1036" s="7"/>
    </row>
    <row r="1037" spans="19:20" x14ac:dyDescent="0.3">
      <c r="S1037" s="6"/>
      <c r="T1037" s="7"/>
    </row>
    <row r="1038" spans="19:20" x14ac:dyDescent="0.3">
      <c r="S1038" s="6"/>
      <c r="T1038" s="7"/>
    </row>
    <row r="1039" spans="19:20" x14ac:dyDescent="0.3">
      <c r="S1039" s="6"/>
      <c r="T1039" s="7"/>
    </row>
    <row r="1040" spans="19:20" x14ac:dyDescent="0.3">
      <c r="S1040" s="6"/>
      <c r="T1040" s="7"/>
    </row>
    <row r="1041" spans="19:20" x14ac:dyDescent="0.3">
      <c r="S1041" s="6"/>
      <c r="T1041" s="7"/>
    </row>
    <row r="1042" spans="19:20" x14ac:dyDescent="0.3">
      <c r="S1042" s="6"/>
      <c r="T1042" s="7"/>
    </row>
    <row r="1043" spans="19:20" x14ac:dyDescent="0.3">
      <c r="S1043" s="6"/>
      <c r="T1043" s="7"/>
    </row>
    <row r="1044" spans="19:20" x14ac:dyDescent="0.3">
      <c r="S1044" s="6"/>
      <c r="T1044" s="7"/>
    </row>
    <row r="1045" spans="19:20" x14ac:dyDescent="0.3">
      <c r="S1045" s="6"/>
      <c r="T1045" s="7"/>
    </row>
    <row r="1046" spans="19:20" x14ac:dyDescent="0.3">
      <c r="S1046" s="6"/>
      <c r="T1046" s="7"/>
    </row>
    <row r="1047" spans="19:20" x14ac:dyDescent="0.3">
      <c r="S1047" s="6"/>
      <c r="T1047" s="7"/>
    </row>
    <row r="1048" spans="19:20" x14ac:dyDescent="0.3">
      <c r="S1048" s="6"/>
      <c r="T1048" s="7"/>
    </row>
    <row r="1049" spans="19:20" x14ac:dyDescent="0.3">
      <c r="S1049" s="6"/>
      <c r="T1049" s="7"/>
    </row>
    <row r="1050" spans="19:20" x14ac:dyDescent="0.3">
      <c r="S1050" s="6"/>
      <c r="T1050" s="7"/>
    </row>
    <row r="1051" spans="19:20" x14ac:dyDescent="0.3">
      <c r="S1051" s="6"/>
      <c r="T1051" s="7"/>
    </row>
    <row r="1052" spans="19:20" x14ac:dyDescent="0.3">
      <c r="S1052" s="6"/>
      <c r="T1052" s="7"/>
    </row>
    <row r="1053" spans="19:20" x14ac:dyDescent="0.3">
      <c r="S1053" s="6"/>
      <c r="T1053" s="7"/>
    </row>
    <row r="1054" spans="19:20" x14ac:dyDescent="0.3">
      <c r="S1054" s="6"/>
      <c r="T1054" s="7"/>
    </row>
  </sheetData>
  <mergeCells count="76">
    <mergeCell ref="B12:E12"/>
    <mergeCell ref="F12:H12"/>
    <mergeCell ref="T30:W30"/>
    <mergeCell ref="T27:X28"/>
    <mergeCell ref="E36:G36"/>
    <mergeCell ref="K22:N22"/>
    <mergeCell ref="K23:N23"/>
    <mergeCell ref="K24:N24"/>
    <mergeCell ref="M26:O26"/>
    <mergeCell ref="F32:G32"/>
    <mergeCell ref="F34:G34"/>
    <mergeCell ref="B31:H31"/>
    <mergeCell ref="K34:N34"/>
    <mergeCell ref="K20:N20"/>
    <mergeCell ref="K21:N21"/>
    <mergeCell ref="T34:W34"/>
    <mergeCell ref="K3:R3"/>
    <mergeCell ref="K4:R4"/>
    <mergeCell ref="K17:N17"/>
    <mergeCell ref="K18:N18"/>
    <mergeCell ref="K19:N19"/>
    <mergeCell ref="K10:N10"/>
    <mergeCell ref="K11:N11"/>
    <mergeCell ref="K12:N12"/>
    <mergeCell ref="K13:N13"/>
    <mergeCell ref="K14:N14"/>
    <mergeCell ref="K15:N15"/>
    <mergeCell ref="K16:N16"/>
    <mergeCell ref="T32:W32"/>
    <mergeCell ref="C5:F5"/>
    <mergeCell ref="B9:F9"/>
    <mergeCell ref="C7:F7"/>
    <mergeCell ref="P5:P6"/>
    <mergeCell ref="Q5:Q6"/>
    <mergeCell ref="O5:O6"/>
    <mergeCell ref="K5:N6"/>
    <mergeCell ref="K7:N7"/>
    <mergeCell ref="K8:N8"/>
    <mergeCell ref="K9:N9"/>
    <mergeCell ref="B29:D29"/>
    <mergeCell ref="B21:D21"/>
    <mergeCell ref="B23:D23"/>
    <mergeCell ref="B19:H19"/>
    <mergeCell ref="F21:G21"/>
    <mergeCell ref="B25:D25"/>
    <mergeCell ref="T17:X18"/>
    <mergeCell ref="T19:X20"/>
    <mergeCell ref="T21:X22"/>
    <mergeCell ref="T23:X24"/>
    <mergeCell ref="T5:X6"/>
    <mergeCell ref="T7:X8"/>
    <mergeCell ref="T9:X10"/>
    <mergeCell ref="T11:X12"/>
    <mergeCell ref="F23:G23"/>
    <mergeCell ref="B27:D27"/>
    <mergeCell ref="F29:G29"/>
    <mergeCell ref="T1:X2"/>
    <mergeCell ref="P30:Q30"/>
    <mergeCell ref="K30:N30"/>
    <mergeCell ref="T25:X26"/>
    <mergeCell ref="B1:R2"/>
    <mergeCell ref="R5:R6"/>
    <mergeCell ref="B3:H3"/>
    <mergeCell ref="B14:F14"/>
    <mergeCell ref="B15:H15"/>
    <mergeCell ref="B10:H10"/>
    <mergeCell ref="B17:E17"/>
    <mergeCell ref="T13:X14"/>
    <mergeCell ref="T15:X16"/>
    <mergeCell ref="T3:X4"/>
    <mergeCell ref="P32:Q32"/>
    <mergeCell ref="K27:R28"/>
    <mergeCell ref="P34:Q34"/>
    <mergeCell ref="K36:N36"/>
    <mergeCell ref="P36:Q36"/>
    <mergeCell ref="K32:N32"/>
  </mergeCells>
  <pageMargins left="0.7" right="0.7" top="0.75" bottom="0.75" header="0.3" footer="0.3"/>
  <pageSetup paperSize="3"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DoNotDelete!$F$3:$F$6</xm:f>
          </x14:formula1>
          <xm:sqref>F12</xm:sqref>
        </x14:dataValidation>
        <x14:dataValidation type="list" allowBlank="1" showInputMessage="1" showErrorMessage="1" xr:uid="{00000000-0002-0000-0000-000001000000}">
          <x14:formula1>
            <xm:f>DoNotDelete!$F$22:$F$25</xm:f>
          </x14:formula1>
          <xm:sqref>X30</xm:sqref>
        </x14:dataValidation>
        <x14:dataValidation type="list" allowBlank="1" showInputMessage="1" showErrorMessage="1" xr:uid="{00000000-0002-0000-0000-000002000000}">
          <x14:formula1>
            <xm:f>DoNotDelete!$F$16:$F$19</xm:f>
          </x14:formula1>
          <xm:sqref>X32</xm:sqref>
        </x14:dataValidation>
        <x14:dataValidation type="list" allowBlank="1" showInputMessage="1" showErrorMessage="1" xr:uid="{00000000-0002-0000-0000-000003000000}">
          <x14:formula1>
            <xm:f>DoNotDelete!$F$10:$F$13</xm:f>
          </x14:formula1>
          <xm:sqref>X34</xm:sqref>
        </x14:dataValidation>
        <x14:dataValidation type="list" allowBlank="1" showInputMessage="1" showErrorMessage="1" xr:uid="{00000000-0002-0000-0000-000004000000}">
          <x14:formula1>
            <xm:f>DoNotDelete!$A$4:$A$22</xm:f>
          </x14:formula1>
          <xm:sqref>K7:K24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C49"/>
  <sheetViews>
    <sheetView workbookViewId="0">
      <selection activeCell="S14" sqref="S14:V14"/>
    </sheetView>
  </sheetViews>
  <sheetFormatPr defaultRowHeight="14.4" x14ac:dyDescent="0.3"/>
  <cols>
    <col min="1" max="1" width="4.88671875" customWidth="1"/>
    <col min="5" max="5" width="12.5546875" bestFit="1" customWidth="1"/>
    <col min="6" max="6" width="15.6640625" customWidth="1"/>
    <col min="7" max="7" width="10.109375" customWidth="1"/>
    <col min="9" max="9" width="13.44140625" customWidth="1"/>
    <col min="10" max="10" width="10.5546875" bestFit="1" customWidth="1"/>
    <col min="11" max="11" width="18" customWidth="1"/>
    <col min="16" max="16" width="12.5546875" bestFit="1" customWidth="1"/>
    <col min="18" max="18" width="8" customWidth="1"/>
    <col min="19" max="19" width="11.109375" customWidth="1"/>
    <col min="22" max="22" width="11.5546875" customWidth="1"/>
    <col min="23" max="23" width="12.6640625" bestFit="1" customWidth="1"/>
    <col min="24" max="24" width="4.109375" customWidth="1"/>
  </cols>
  <sheetData>
    <row r="1" spans="1:29" ht="15" customHeight="1" x14ac:dyDescent="0.3">
      <c r="A1" s="252" t="s">
        <v>126</v>
      </c>
      <c r="B1" s="253"/>
      <c r="C1" s="253"/>
      <c r="D1" s="253"/>
      <c r="E1" s="253"/>
      <c r="F1" s="253"/>
      <c r="G1" s="253"/>
      <c r="H1" s="253"/>
      <c r="I1" s="253"/>
      <c r="J1" s="253"/>
      <c r="K1" s="253"/>
      <c r="L1" s="253"/>
      <c r="M1" s="253"/>
      <c r="N1" s="253"/>
      <c r="O1" s="253"/>
      <c r="P1" s="253"/>
      <c r="Q1" s="253"/>
      <c r="R1" s="253"/>
      <c r="S1" s="253"/>
      <c r="T1" s="253"/>
      <c r="U1" s="253"/>
      <c r="V1" s="253"/>
      <c r="W1" s="253"/>
      <c r="X1" s="254"/>
      <c r="Y1" s="34"/>
      <c r="Z1" s="34"/>
      <c r="AA1" s="34"/>
      <c r="AB1" s="34"/>
      <c r="AC1" s="34"/>
    </row>
    <row r="2" spans="1:29" ht="15.75" customHeight="1" thickBot="1" x14ac:dyDescent="0.35">
      <c r="A2" s="255"/>
      <c r="B2" s="256"/>
      <c r="C2" s="256"/>
      <c r="D2" s="256"/>
      <c r="E2" s="256"/>
      <c r="F2" s="256"/>
      <c r="G2" s="256"/>
      <c r="H2" s="256"/>
      <c r="I2" s="256"/>
      <c r="J2" s="256"/>
      <c r="K2" s="256"/>
      <c r="L2" s="256"/>
      <c r="M2" s="256"/>
      <c r="N2" s="256"/>
      <c r="O2" s="256"/>
      <c r="P2" s="256"/>
      <c r="Q2" s="256"/>
      <c r="R2" s="256"/>
      <c r="S2" s="256"/>
      <c r="T2" s="256"/>
      <c r="U2" s="256"/>
      <c r="V2" s="256"/>
      <c r="W2" s="256"/>
      <c r="X2" s="257"/>
      <c r="Y2" s="34"/>
      <c r="Z2" s="34"/>
      <c r="AA2" s="34"/>
      <c r="AB2" s="34"/>
      <c r="AC2" s="34"/>
    </row>
    <row r="3" spans="1:29" x14ac:dyDescent="0.3">
      <c r="A3" s="45"/>
      <c r="B3" s="284" t="s">
        <v>207</v>
      </c>
      <c r="C3" s="285"/>
      <c r="D3" s="285"/>
      <c r="E3" s="286"/>
      <c r="F3" s="8"/>
      <c r="G3" s="8"/>
      <c r="H3" s="8"/>
      <c r="I3" s="8"/>
      <c r="J3" s="8"/>
      <c r="K3" s="8"/>
      <c r="L3" s="276" t="s">
        <v>73</v>
      </c>
      <c r="M3" s="277"/>
      <c r="N3" s="277"/>
      <c r="O3" s="277"/>
      <c r="P3" s="278"/>
      <c r="Q3" s="8"/>
      <c r="R3" s="8"/>
      <c r="S3" s="271" t="s">
        <v>74</v>
      </c>
      <c r="T3" s="272"/>
      <c r="U3" s="272"/>
      <c r="V3" s="272"/>
      <c r="W3" s="273"/>
      <c r="X3" s="46"/>
      <c r="Y3" s="34"/>
      <c r="Z3" s="34"/>
      <c r="AA3" s="34"/>
      <c r="AB3" s="34"/>
      <c r="AC3" s="34"/>
    </row>
    <row r="4" spans="1:29" x14ac:dyDescent="0.3">
      <c r="A4" s="45"/>
      <c r="B4" s="258" t="s">
        <v>104</v>
      </c>
      <c r="C4" s="259"/>
      <c r="D4" s="259"/>
      <c r="E4" s="104">
        <f>IF('Pre-DataEntry'!G9=0,'Pre-DataEntry'!P26,'Pre-DataEntry'!G9)</f>
        <v>0</v>
      </c>
      <c r="F4" s="8"/>
      <c r="G4" s="8"/>
      <c r="H4" s="8"/>
      <c r="I4" s="8"/>
      <c r="J4" s="8"/>
      <c r="K4" s="8"/>
      <c r="L4" s="245" t="s">
        <v>104</v>
      </c>
      <c r="M4" s="246"/>
      <c r="N4" s="246"/>
      <c r="O4" s="246"/>
      <c r="P4" s="108">
        <f>_xlfn.IFS('Pre-DataEntry'!$X$30=DoNotDelete!$F$22,'Pre-Summary'!$E4,'Pre-DataEntry'!$X$30=DoNotDelete!$F$23,'Pre-Summary'!$E4*DoNotDelete!$G$23,'Pre-DataEntry'!$X$30=DoNotDelete!$F$24,'Pre-Summary'!$E4*DoNotDelete!$G$24,'Pre-DataEntry'!$X$30=DoNotDelete!$F$25,'Pre-Summary'!$E4*DoNotDelete!$G$25)</f>
        <v>0</v>
      </c>
      <c r="Q4" s="8"/>
      <c r="R4" s="8"/>
      <c r="S4" s="234" t="s">
        <v>117</v>
      </c>
      <c r="T4" s="235"/>
      <c r="U4" s="235"/>
      <c r="V4" s="235"/>
      <c r="W4" s="111">
        <f>E4-P4</f>
        <v>0</v>
      </c>
      <c r="X4" s="46"/>
      <c r="Y4" s="34"/>
      <c r="Z4" s="34"/>
      <c r="AA4" s="34"/>
      <c r="AB4" s="34"/>
      <c r="AC4" s="34"/>
    </row>
    <row r="5" spans="1:29" ht="15" thickBot="1" x14ac:dyDescent="0.35">
      <c r="A5" s="45"/>
      <c r="B5" s="238" t="s">
        <v>105</v>
      </c>
      <c r="C5" s="239"/>
      <c r="D5" s="239"/>
      <c r="E5" s="105">
        <f>IF('Pre-DataEntry'!G14=0,(('Pre-DataEntry'!F17+'Pre-DataEntry'!H17)/2),'Pre-DataEntry'!G14)</f>
        <v>0</v>
      </c>
      <c r="F5" s="8"/>
      <c r="G5" s="8"/>
      <c r="H5" s="8"/>
      <c r="I5" s="8"/>
      <c r="J5" s="8"/>
      <c r="K5" s="8"/>
      <c r="L5" s="279" t="s">
        <v>105</v>
      </c>
      <c r="M5" s="280"/>
      <c r="N5" s="280"/>
      <c r="O5" s="280"/>
      <c r="P5" s="109">
        <f>_xlfn.IFS('Pre-DataEntry'!$X$30=DoNotDelete!$F$22,'Pre-Summary'!$E5,'Pre-DataEntry'!$X$30=DoNotDelete!$F$23,'Pre-Summary'!$E5*DoNotDelete!$G$23,'Pre-DataEntry'!$X$30=DoNotDelete!$F$24,'Pre-Summary'!$E5*DoNotDelete!$G$24,'Pre-DataEntry'!$X$30=DoNotDelete!$F$25,'Pre-Summary'!$E5*DoNotDelete!$G$25)</f>
        <v>0</v>
      </c>
      <c r="Q5" s="8"/>
      <c r="R5" s="8"/>
      <c r="S5" s="274" t="s">
        <v>118</v>
      </c>
      <c r="T5" s="275"/>
      <c r="U5" s="275"/>
      <c r="V5" s="275"/>
      <c r="W5" s="112">
        <f>E5-P5</f>
        <v>0</v>
      </c>
      <c r="X5" s="46"/>
      <c r="Y5" s="34"/>
      <c r="Z5" s="34"/>
      <c r="AA5" s="34"/>
      <c r="AB5" s="34"/>
      <c r="AC5" s="34"/>
    </row>
    <row r="6" spans="1:29" ht="15" thickBot="1" x14ac:dyDescent="0.35">
      <c r="A6" s="45"/>
      <c r="B6" s="269" t="s">
        <v>106</v>
      </c>
      <c r="C6" s="270"/>
      <c r="D6" s="270"/>
      <c r="E6" s="106">
        <f>E5+E4</f>
        <v>0</v>
      </c>
      <c r="F6" s="8"/>
      <c r="G6" s="8"/>
      <c r="H6" s="8"/>
      <c r="I6" s="8"/>
      <c r="J6" s="8"/>
      <c r="K6" s="8"/>
      <c r="L6" s="279" t="s">
        <v>106</v>
      </c>
      <c r="M6" s="280"/>
      <c r="N6" s="280"/>
      <c r="O6" s="280"/>
      <c r="P6" s="109">
        <f>P4+P5</f>
        <v>0</v>
      </c>
      <c r="Q6" s="8"/>
      <c r="R6" s="8"/>
      <c r="S6" s="274" t="s">
        <v>119</v>
      </c>
      <c r="T6" s="275"/>
      <c r="U6" s="275"/>
      <c r="V6" s="275"/>
      <c r="W6" s="112">
        <f>W4+W5</f>
        <v>0</v>
      </c>
      <c r="X6" s="46"/>
      <c r="Y6" s="34"/>
      <c r="Z6" s="34"/>
      <c r="AA6" s="34"/>
      <c r="AB6" s="34"/>
      <c r="AC6" s="34"/>
    </row>
    <row r="7" spans="1:29" x14ac:dyDescent="0.3">
      <c r="A7" s="45"/>
      <c r="B7" s="47"/>
      <c r="C7" s="48"/>
      <c r="D7" s="48"/>
      <c r="E7" s="49"/>
      <c r="F7" s="8"/>
      <c r="G7" s="8"/>
      <c r="H7" s="8"/>
      <c r="I7" s="8"/>
      <c r="J7" s="8"/>
      <c r="K7" s="8"/>
      <c r="L7" s="47"/>
      <c r="M7" s="48"/>
      <c r="N7" s="48"/>
      <c r="O7" s="48"/>
      <c r="P7" s="49"/>
      <c r="Q7" s="8"/>
      <c r="R7" s="8"/>
      <c r="S7" s="47"/>
      <c r="T7" s="48"/>
      <c r="U7" s="48"/>
      <c r="V7" s="48"/>
      <c r="W7" s="49"/>
      <c r="X7" s="46"/>
      <c r="Y7" s="34"/>
      <c r="Z7" s="34"/>
      <c r="AA7" s="34"/>
      <c r="AB7" s="34"/>
      <c r="AC7" s="34"/>
    </row>
    <row r="8" spans="1:29" ht="15" thickBot="1" x14ac:dyDescent="0.35">
      <c r="A8" s="45"/>
      <c r="B8" s="50"/>
      <c r="C8" s="51"/>
      <c r="D8" s="51"/>
      <c r="E8" s="52"/>
      <c r="F8" s="8"/>
      <c r="G8" s="8"/>
      <c r="H8" s="8"/>
      <c r="I8" s="8"/>
      <c r="J8" s="8"/>
      <c r="K8" s="8"/>
      <c r="L8" s="50"/>
      <c r="M8" s="51"/>
      <c r="N8" s="51"/>
      <c r="O8" s="51"/>
      <c r="P8" s="52"/>
      <c r="Q8" s="8"/>
      <c r="R8" s="8"/>
      <c r="S8" s="50"/>
      <c r="T8" s="51"/>
      <c r="U8" s="51"/>
      <c r="V8" s="51"/>
      <c r="W8" s="52"/>
      <c r="X8" s="46"/>
      <c r="Y8" s="34"/>
      <c r="Z8" s="34"/>
      <c r="AA8" s="34"/>
      <c r="AB8" s="34"/>
      <c r="AC8" s="34"/>
    </row>
    <row r="9" spans="1:29" ht="15" thickBot="1" x14ac:dyDescent="0.35">
      <c r="A9" s="45"/>
      <c r="B9" s="281" t="s">
        <v>208</v>
      </c>
      <c r="C9" s="282"/>
      <c r="D9" s="282"/>
      <c r="E9" s="283"/>
      <c r="F9" s="8"/>
      <c r="G9" s="8"/>
      <c r="H9" s="8"/>
      <c r="I9" s="8"/>
      <c r="J9" s="8"/>
      <c r="K9" s="8"/>
      <c r="L9" s="242" t="s">
        <v>127</v>
      </c>
      <c r="M9" s="243"/>
      <c r="N9" s="243"/>
      <c r="O9" s="243"/>
      <c r="P9" s="244"/>
      <c r="Q9" s="8"/>
      <c r="R9" s="8"/>
      <c r="S9" s="247" t="s">
        <v>75</v>
      </c>
      <c r="T9" s="248"/>
      <c r="U9" s="248"/>
      <c r="V9" s="248"/>
      <c r="W9" s="249"/>
      <c r="X9" s="46"/>
      <c r="Y9" s="34"/>
      <c r="Z9" s="34"/>
      <c r="AA9" s="34"/>
      <c r="AB9" s="34"/>
      <c r="AC9" s="34"/>
    </row>
    <row r="10" spans="1:29" x14ac:dyDescent="0.3">
      <c r="A10" s="45"/>
      <c r="B10" s="258" t="s">
        <v>76</v>
      </c>
      <c r="C10" s="259"/>
      <c r="D10" s="259"/>
      <c r="E10" s="145" t="e">
        <f>IF('Pre-DataEntry'!E23="",((('Pre-DataEntry'!E21*'Pre-DataEntry'!H21+'Pre-DataEntry'!E25)*60)/'Pre-Summary'!E13),'Pre-DataEntry'!E23)</f>
        <v>#VALUE!</v>
      </c>
      <c r="F10" s="8"/>
      <c r="G10" s="260" t="s">
        <v>72</v>
      </c>
      <c r="H10" s="261"/>
      <c r="I10" s="261"/>
      <c r="J10" s="262"/>
      <c r="K10" s="8"/>
      <c r="L10" s="245" t="s">
        <v>120</v>
      </c>
      <c r="M10" s="246"/>
      <c r="N10" s="246"/>
      <c r="O10" s="246"/>
      <c r="P10" s="148" t="e">
        <f>(('Pre-DataEntry'!E21*'Pre-DataEntry'!H21)*60)/'Pre-Summary'!P12</f>
        <v>#VALUE!</v>
      </c>
      <c r="Q10" s="8"/>
      <c r="R10" s="8"/>
      <c r="S10" s="234" t="s">
        <v>211</v>
      </c>
      <c r="T10" s="235"/>
      <c r="U10" s="235"/>
      <c r="V10" s="235"/>
      <c r="W10" s="150" t="e">
        <f>E10-P10</f>
        <v>#VALUE!</v>
      </c>
      <c r="X10" s="46"/>
      <c r="Y10" s="34"/>
      <c r="Z10" s="34"/>
      <c r="AA10" s="34"/>
      <c r="AB10" s="34"/>
      <c r="AC10" s="34"/>
    </row>
    <row r="11" spans="1:29" x14ac:dyDescent="0.3">
      <c r="A11" s="45"/>
      <c r="B11" s="258" t="s">
        <v>77</v>
      </c>
      <c r="C11" s="259"/>
      <c r="D11" s="259"/>
      <c r="E11" s="145" t="e">
        <f>IF('Pre-DataEntry'!H23="",ROUND(('Pre-DataEntry'!H25/(('Pre-DataEntry'!G5+'Pre-DataEntry'!E25)*'Pre-DataEntry'!E21)),2),'Pre-DataEntry'!H23)</f>
        <v>#DIV/0!</v>
      </c>
      <c r="F11" s="8"/>
      <c r="G11" s="265" t="s">
        <v>128</v>
      </c>
      <c r="H11" s="266"/>
      <c r="I11" s="266"/>
      <c r="J11" s="43">
        <f>'Pre-DataEntry'!O30+'Pre-DataEntry'!O32+'Pre-DataEntry'!R30</f>
        <v>0</v>
      </c>
      <c r="K11" s="8"/>
      <c r="L11" s="245" t="s">
        <v>121</v>
      </c>
      <c r="M11" s="246"/>
      <c r="N11" s="246"/>
      <c r="O11" s="246"/>
      <c r="P11" s="148" t="e">
        <f>P12/('Pre-DataEntry'!G5*'Pre-DataEntry'!E21+P14)</f>
        <v>#VALUE!</v>
      </c>
      <c r="Q11" s="8"/>
      <c r="R11" s="8"/>
      <c r="S11" s="234" t="s">
        <v>213</v>
      </c>
      <c r="T11" s="235"/>
      <c r="U11" s="235"/>
      <c r="V11" s="235"/>
      <c r="W11" s="150" t="e">
        <f>P11-E11</f>
        <v>#VALUE!</v>
      </c>
      <c r="X11" s="46"/>
      <c r="Y11" s="34"/>
      <c r="Z11" s="34"/>
      <c r="AA11" s="34"/>
      <c r="AB11" s="34"/>
      <c r="AC11" s="34"/>
    </row>
    <row r="12" spans="1:29" x14ac:dyDescent="0.3">
      <c r="A12" s="45"/>
      <c r="B12" s="258" t="s">
        <v>107</v>
      </c>
      <c r="C12" s="259"/>
      <c r="D12" s="259"/>
      <c r="E12" s="145" t="e">
        <f>(('Pre-DataEntry'!E21*'Pre-DataEntry'!H21)*60)/'Pre-DataEntry'!E29</f>
        <v>#DIV/0!</v>
      </c>
      <c r="F12" s="8"/>
      <c r="G12" s="265" t="s">
        <v>113</v>
      </c>
      <c r="H12" s="266"/>
      <c r="I12" s="266"/>
      <c r="J12" s="43">
        <f>'Pre-DataEntry'!O34</f>
        <v>0</v>
      </c>
      <c r="K12" s="8"/>
      <c r="L12" s="245" t="s">
        <v>122</v>
      </c>
      <c r="M12" s="246"/>
      <c r="N12" s="246"/>
      <c r="O12" s="246"/>
      <c r="P12" s="148" t="e">
        <f>_xlfn.IFS('Pre-DataEntry'!X32=DoNotDelete!F16,'Pre-Summary'!E13,'Pre-DataEntry'!X32=DoNotDelete!F17,DoNotDelete!G17*'Pre-Summary'!E13,'Pre-DataEntry'!X32=DoNotDelete!F18,DoNotDelete!G18*'Pre-Summary'!E13,'Pre-DataEntry'!X32=DoNotDelete!F19,DoNotDelete!G19*'Pre-Summary'!E13)</f>
        <v>#VALUE!</v>
      </c>
      <c r="Q12" s="8"/>
      <c r="R12" s="8"/>
      <c r="S12" s="250" t="s">
        <v>212</v>
      </c>
      <c r="T12" s="251"/>
      <c r="U12" s="251"/>
      <c r="V12" s="251"/>
      <c r="W12" s="151" t="e">
        <f>(P12-E13)</f>
        <v>#VALUE!</v>
      </c>
      <c r="X12" s="46"/>
      <c r="Y12" s="34"/>
      <c r="Z12" s="34"/>
      <c r="AA12" s="34"/>
      <c r="AB12" s="34"/>
      <c r="AC12" s="34"/>
    </row>
    <row r="13" spans="1:29" ht="15" thickBot="1" x14ac:dyDescent="0.35">
      <c r="A13" s="45"/>
      <c r="B13" s="258" t="s">
        <v>108</v>
      </c>
      <c r="C13" s="259"/>
      <c r="D13" s="259"/>
      <c r="E13" s="145" t="e">
        <f>IF('Pre-DataEntry'!H25="",ROUNDUP(('Pre-DataEntry'!H23*(('Pre-DataEntry'!E21*'Pre-DataEntry'!G5)+'Pre-DataEntry'!E23)),0),'Pre-DataEntry'!H25)</f>
        <v>#VALUE!</v>
      </c>
      <c r="F13" s="8"/>
      <c r="G13" s="263" t="s">
        <v>114</v>
      </c>
      <c r="H13" s="264"/>
      <c r="I13" s="264"/>
      <c r="J13" s="44">
        <f>'Pre-DataEntry'!R32</f>
        <v>0</v>
      </c>
      <c r="K13" s="8"/>
      <c r="L13" s="245" t="s">
        <v>124</v>
      </c>
      <c r="M13" s="246"/>
      <c r="N13" s="246"/>
      <c r="O13" s="246"/>
      <c r="P13" s="148" t="e">
        <f>E12/P10</f>
        <v>#DIV/0!</v>
      </c>
      <c r="Q13" s="8"/>
      <c r="R13" s="8"/>
      <c r="S13" s="234" t="s">
        <v>130</v>
      </c>
      <c r="T13" s="235"/>
      <c r="U13" s="235"/>
      <c r="V13" s="235"/>
      <c r="W13" s="160" t="e">
        <f>('Pre-DataEntry'!E25-'Pre-Summary'!P14)*('Pre-DataEntry'!G7*1.5)*'Pre-DataEntry'!G5</f>
        <v>#DIV/0!</v>
      </c>
      <c r="X13" s="46"/>
      <c r="Y13" s="34"/>
      <c r="Z13" s="34"/>
      <c r="AA13" s="34"/>
      <c r="AB13" s="34"/>
      <c r="AC13" s="34"/>
    </row>
    <row r="14" spans="1:29" ht="15" thickBot="1" x14ac:dyDescent="0.35">
      <c r="A14" s="45"/>
      <c r="B14" s="269" t="s">
        <v>125</v>
      </c>
      <c r="C14" s="270"/>
      <c r="D14" s="270"/>
      <c r="E14" s="146" t="e">
        <f>E12/E10</f>
        <v>#DIV/0!</v>
      </c>
      <c r="F14" s="8"/>
      <c r="G14" s="267" t="s">
        <v>115</v>
      </c>
      <c r="H14" s="268"/>
      <c r="I14" s="268"/>
      <c r="J14" s="55">
        <f>J11+J12+J13</f>
        <v>0</v>
      </c>
      <c r="K14" s="8"/>
      <c r="L14" s="240" t="s">
        <v>123</v>
      </c>
      <c r="M14" s="241"/>
      <c r="N14" s="241"/>
      <c r="O14" s="241"/>
      <c r="P14" s="149" t="e">
        <f>IF(P13&lt;0,ROUND(((E12*P12)/60)-('Pre-DataEntry'!E21*'Pre-DataEntry'!H21),2),0)</f>
        <v>#DIV/0!</v>
      </c>
      <c r="Q14" s="8"/>
      <c r="R14" s="8"/>
      <c r="S14" s="234" t="s">
        <v>131</v>
      </c>
      <c r="T14" s="235"/>
      <c r="U14" s="235"/>
      <c r="V14" s="235"/>
      <c r="W14" s="113" t="e">
        <f>IF(P12&gt;'Pre-DataEntry'!E29,(('Pre-DataEntry'!H29/'Pre-DataEntry'!H27)*'Pre-DataEntry'!E29)-'Pre-DataEntry'!H29,((('Pre-DataEntry'!H27/'Pre-DataEntry'!H25)*'Pre-Summary'!P12)*('Pre-DataEntry'!H29/'Pre-DataEntry'!H27))-'Pre-DataEntry'!H29)</f>
        <v>#VALUE!</v>
      </c>
      <c r="X14" s="46"/>
      <c r="Y14" s="34"/>
      <c r="Z14" s="34"/>
      <c r="AA14" s="34"/>
      <c r="AB14" s="34"/>
      <c r="AC14" s="34"/>
    </row>
    <row r="15" spans="1:29" x14ac:dyDescent="0.3">
      <c r="A15" s="45"/>
      <c r="B15" s="47"/>
      <c r="C15" s="48"/>
      <c r="D15" s="48"/>
      <c r="E15" s="49"/>
      <c r="F15" s="8"/>
      <c r="G15" s="8"/>
      <c r="H15" s="8"/>
      <c r="I15" s="8"/>
      <c r="J15" s="8"/>
      <c r="K15" s="8"/>
      <c r="L15" s="47"/>
      <c r="M15" s="48"/>
      <c r="N15" s="48"/>
      <c r="O15" s="48"/>
      <c r="P15" s="49"/>
      <c r="Q15" s="8"/>
      <c r="R15" s="8"/>
      <c r="S15" s="234" t="s">
        <v>133</v>
      </c>
      <c r="T15" s="235"/>
      <c r="U15" s="235"/>
      <c r="V15" s="235"/>
      <c r="W15" s="113" t="e">
        <f>'Pre-DataEntry'!H32-('Pre-DataEntry'!H32/('Pre-DataEntry'!C34+'Pre-DataEntry'!C36))*('Pre-Summary'!P19+'Pre-Summary'!P20)</f>
        <v>#DIV/0!</v>
      </c>
      <c r="X15" s="46"/>
      <c r="Y15" s="34"/>
      <c r="Z15" s="34"/>
      <c r="AA15" s="34"/>
      <c r="AB15" s="34"/>
      <c r="AC15" s="34"/>
    </row>
    <row r="16" spans="1:29" ht="15" thickBot="1" x14ac:dyDescent="0.35">
      <c r="A16" s="45"/>
      <c r="B16" s="50"/>
      <c r="C16" s="51"/>
      <c r="D16" s="51"/>
      <c r="E16" s="52"/>
      <c r="F16" s="8"/>
      <c r="G16" s="8"/>
      <c r="H16" s="8"/>
      <c r="I16" s="8"/>
      <c r="J16" s="8"/>
      <c r="K16" s="8"/>
      <c r="L16" s="50"/>
      <c r="M16" s="51"/>
      <c r="N16" s="51"/>
      <c r="O16" s="51"/>
      <c r="P16" s="52"/>
      <c r="Q16" s="8"/>
      <c r="R16" s="8"/>
      <c r="S16" s="234" t="s">
        <v>132</v>
      </c>
      <c r="T16" s="235"/>
      <c r="U16" s="235"/>
      <c r="V16" s="235"/>
      <c r="W16" s="113" t="e">
        <f>'Pre-DataEntry'!H34-('Pre-DataEntry'!H34/'Pre-DataEntry'!H36)*'Pre-Summary'!P21</f>
        <v>#DIV/0!</v>
      </c>
      <c r="X16" s="46"/>
      <c r="Y16" s="34"/>
      <c r="Z16" s="34"/>
      <c r="AA16" s="34"/>
      <c r="AB16" s="34"/>
      <c r="AC16" s="34"/>
    </row>
    <row r="17" spans="1:29" x14ac:dyDescent="0.3">
      <c r="A17" s="45"/>
      <c r="B17" s="281" t="s">
        <v>209</v>
      </c>
      <c r="C17" s="282"/>
      <c r="D17" s="282"/>
      <c r="E17" s="283"/>
      <c r="F17" s="8"/>
      <c r="G17" s="8"/>
      <c r="H17" s="8"/>
      <c r="I17" s="8"/>
      <c r="J17" s="8"/>
      <c r="K17" s="8"/>
      <c r="L17" s="242" t="s">
        <v>129</v>
      </c>
      <c r="M17" s="243"/>
      <c r="N17" s="243"/>
      <c r="O17" s="243"/>
      <c r="P17" s="244"/>
      <c r="Q17" s="8"/>
      <c r="R17" s="8"/>
      <c r="S17" s="234" t="s">
        <v>98</v>
      </c>
      <c r="T17" s="235"/>
      <c r="U17" s="235"/>
      <c r="V17" s="235"/>
      <c r="W17" s="150" t="e">
        <f>((W13+(W14-(J13/12))+W15+W16)-(J11+J12))/(J11+J12)</f>
        <v>#DIV/0!</v>
      </c>
      <c r="X17" s="46"/>
      <c r="Y17" s="34"/>
      <c r="Z17" s="34"/>
      <c r="AA17" s="34"/>
      <c r="AB17" s="34"/>
      <c r="AC17" s="34"/>
    </row>
    <row r="18" spans="1:29" ht="15" thickBot="1" x14ac:dyDescent="0.35">
      <c r="A18" s="45"/>
      <c r="B18" s="258" t="s">
        <v>109</v>
      </c>
      <c r="C18" s="259"/>
      <c r="D18" s="259"/>
      <c r="E18" s="145">
        <f>'Pre-DataEntry'!C32</f>
        <v>0</v>
      </c>
      <c r="F18" s="8"/>
      <c r="G18" s="8"/>
      <c r="H18" s="8"/>
      <c r="I18" s="8"/>
      <c r="J18" s="8"/>
      <c r="K18" s="8"/>
      <c r="L18" s="245" t="s">
        <v>100</v>
      </c>
      <c r="M18" s="246"/>
      <c r="N18" s="246"/>
      <c r="O18" s="246"/>
      <c r="P18" s="148">
        <f>_xlfn.IFS('Pre-DataEntry'!$X$34=DoNotDelete!$F$10,'Pre-Summary'!$E18,'Pre-DataEntry'!$X$34=DoNotDelete!$F$11,((100-E18)*(1-DoNotDelete!G11)+'Pre-Summary'!E18),'Pre-DataEntry'!$X$34=DoNotDelete!$F$12,((100-E18)*(1-DoNotDelete!G12)+'Pre-Summary'!E18),'Pre-DataEntry'!$X$34=DoNotDelete!$F$13,((100-E18)*(1-DoNotDelete!G13)+'Pre-Summary'!E18))</f>
        <v>0</v>
      </c>
      <c r="Q18" s="8"/>
      <c r="R18" s="8"/>
      <c r="S18" s="236" t="s">
        <v>134</v>
      </c>
      <c r="T18" s="237"/>
      <c r="U18" s="237"/>
      <c r="V18" s="237"/>
      <c r="W18" s="152" t="e">
        <f>(J11+J12)/((W14-(J13/12))+W15+W16)</f>
        <v>#VALUE!</v>
      </c>
      <c r="X18" s="46"/>
      <c r="Y18" s="34"/>
      <c r="Z18" s="34"/>
      <c r="AA18" s="34"/>
      <c r="AB18" s="34"/>
      <c r="AC18" s="34"/>
    </row>
    <row r="19" spans="1:29" x14ac:dyDescent="0.3">
      <c r="A19" s="45"/>
      <c r="B19" s="258" t="s">
        <v>110</v>
      </c>
      <c r="C19" s="259"/>
      <c r="D19" s="259"/>
      <c r="E19" s="145">
        <f>'Pre-DataEntry'!C34</f>
        <v>0</v>
      </c>
      <c r="F19" s="8"/>
      <c r="G19" s="8"/>
      <c r="H19" s="8"/>
      <c r="I19" s="8"/>
      <c r="J19" s="8"/>
      <c r="K19" s="8"/>
      <c r="L19" s="245" t="s">
        <v>101</v>
      </c>
      <c r="M19" s="246"/>
      <c r="N19" s="246"/>
      <c r="O19" s="246"/>
      <c r="P19" s="148">
        <f>_xlfn.IFS('Pre-DataEntry'!$X$34=DoNotDelete!$F$10,'Pre-Summary'!$E19,'Pre-DataEntry'!$X$34=DoNotDelete!$F$11,(DoNotDelete!$G$11)*'Pre-Summary'!$E19,'Pre-DataEntry'!$X$34=DoNotDelete!$F$12,(DoNotDelete!$G$12)*'Pre-Summary'!$E19,'Pre-DataEntry'!$X$34=DoNotDelete!$F$13,(DoNotDelete!$G$13)*'Pre-Summary'!$E19)</f>
        <v>0</v>
      </c>
      <c r="Q19" s="8"/>
      <c r="R19" s="8"/>
      <c r="S19" s="8"/>
      <c r="T19" s="8"/>
      <c r="U19" s="8"/>
      <c r="V19" s="8"/>
      <c r="W19" s="8"/>
      <c r="X19" s="46"/>
      <c r="Y19" s="34"/>
      <c r="Z19" s="34"/>
      <c r="AA19" s="34"/>
      <c r="AB19" s="34"/>
      <c r="AC19" s="34"/>
    </row>
    <row r="20" spans="1:29" x14ac:dyDescent="0.3">
      <c r="A20" s="45"/>
      <c r="B20" s="258" t="s">
        <v>111</v>
      </c>
      <c r="C20" s="259"/>
      <c r="D20" s="259"/>
      <c r="E20" s="145">
        <f>'Pre-DataEntry'!C36</f>
        <v>0</v>
      </c>
      <c r="F20" s="8"/>
      <c r="G20" s="8"/>
      <c r="H20" s="8"/>
      <c r="I20" s="8"/>
      <c r="J20" s="8"/>
      <c r="K20" s="8"/>
      <c r="L20" s="245" t="s">
        <v>102</v>
      </c>
      <c r="M20" s="246"/>
      <c r="N20" s="246"/>
      <c r="O20" s="246"/>
      <c r="P20" s="148">
        <f>_xlfn.IFS('Pre-DataEntry'!$X$34=DoNotDelete!$F$10,'Pre-Summary'!$E20,'Pre-DataEntry'!$X$34=DoNotDelete!$F$11,(DoNotDelete!$G$11)*'Pre-Summary'!$E20,'Pre-DataEntry'!$X$34=DoNotDelete!$F$12,(DoNotDelete!$G$12)*'Pre-Summary'!$E20,'Pre-DataEntry'!$X$34=DoNotDelete!$F$13,(DoNotDelete!$G$13)*'Pre-Summary'!$E20)</f>
        <v>0</v>
      </c>
      <c r="Q20" s="8"/>
      <c r="R20" s="8"/>
      <c r="S20" s="8"/>
      <c r="T20" s="8"/>
      <c r="U20" s="8"/>
      <c r="V20" s="8"/>
      <c r="W20" s="8"/>
      <c r="X20" s="46"/>
      <c r="Y20" s="34"/>
      <c r="Z20" s="34"/>
      <c r="AA20" s="34"/>
      <c r="AB20" s="34"/>
      <c r="AC20" s="34"/>
    </row>
    <row r="21" spans="1:29" ht="15" thickBot="1" x14ac:dyDescent="0.35">
      <c r="A21" s="45"/>
      <c r="B21" s="238" t="s">
        <v>112</v>
      </c>
      <c r="C21" s="239"/>
      <c r="D21" s="239"/>
      <c r="E21" s="147">
        <f>'Pre-DataEntry'!H36</f>
        <v>0</v>
      </c>
      <c r="F21" s="8"/>
      <c r="G21" s="8"/>
      <c r="H21" s="8"/>
      <c r="I21" s="8"/>
      <c r="J21" s="8"/>
      <c r="K21" s="8"/>
      <c r="L21" s="240" t="s">
        <v>116</v>
      </c>
      <c r="M21" s="241"/>
      <c r="N21" s="241"/>
      <c r="O21" s="241"/>
      <c r="P21" s="110">
        <f>_xlfn.IFS('Pre-DataEntry'!$X$34=DoNotDelete!$F$10,'Pre-Summary'!$E21,'Pre-DataEntry'!$X$34=DoNotDelete!$F$11,(DoNotDelete!$G$11)*'Pre-Summary'!$E21,'Pre-DataEntry'!$X$34=DoNotDelete!$F$12,(DoNotDelete!$G$12)*'Pre-Summary'!$E21,'Pre-DataEntry'!$X$34=DoNotDelete!$F$13,(DoNotDelete!$G$13)*'Pre-Summary'!$E21)</f>
        <v>0</v>
      </c>
      <c r="Q21" s="8"/>
      <c r="R21" s="8"/>
      <c r="S21" s="8"/>
      <c r="T21" s="8"/>
      <c r="U21" s="8"/>
      <c r="V21" s="8"/>
      <c r="W21" s="8"/>
      <c r="X21" s="46"/>
      <c r="Y21" s="34"/>
      <c r="Z21" s="34"/>
      <c r="AA21" s="34"/>
      <c r="AB21" s="34"/>
      <c r="AC21" s="34"/>
    </row>
    <row r="22" spans="1:29" x14ac:dyDescent="0.3">
      <c r="A22" s="45"/>
      <c r="B22" s="8"/>
      <c r="C22" s="8"/>
      <c r="D22" s="8"/>
      <c r="E22" s="8"/>
      <c r="F22" s="8"/>
      <c r="G22" s="8"/>
      <c r="H22" s="8"/>
      <c r="I22" s="8"/>
      <c r="J22" s="8"/>
      <c r="K22" s="8"/>
      <c r="L22" s="8"/>
      <c r="M22" s="8"/>
      <c r="N22" s="8"/>
      <c r="O22" s="8"/>
      <c r="P22" s="8"/>
      <c r="Q22" s="8"/>
      <c r="R22" s="8"/>
      <c r="S22" s="8"/>
      <c r="T22" s="8"/>
      <c r="U22" s="8"/>
      <c r="V22" s="8"/>
      <c r="W22" s="8"/>
      <c r="X22" s="46"/>
      <c r="Y22" s="34"/>
      <c r="Z22" s="34"/>
      <c r="AA22" s="34"/>
      <c r="AB22" s="34"/>
      <c r="AC22" s="34"/>
    </row>
    <row r="23" spans="1:29" x14ac:dyDescent="0.3">
      <c r="A23" s="222" t="s">
        <v>137</v>
      </c>
      <c r="B23" s="223"/>
      <c r="C23" s="223"/>
      <c r="D23" s="223"/>
      <c r="E23" s="223"/>
      <c r="F23" s="223"/>
      <c r="G23" s="223"/>
      <c r="H23" s="223"/>
      <c r="I23" s="223"/>
      <c r="J23" s="223"/>
      <c r="K23" s="223"/>
      <c r="L23" s="223"/>
      <c r="M23" s="223"/>
      <c r="N23" s="223"/>
      <c r="O23" s="223"/>
      <c r="P23" s="223"/>
      <c r="Q23" s="223"/>
      <c r="R23" s="223"/>
      <c r="S23" s="223"/>
      <c r="T23" s="223"/>
      <c r="U23" s="223"/>
      <c r="V23" s="223"/>
      <c r="W23" s="223"/>
      <c r="X23" s="224"/>
      <c r="Y23" s="34"/>
      <c r="Z23" s="34"/>
      <c r="AA23" s="34"/>
      <c r="AB23" s="34"/>
      <c r="AC23" s="34"/>
    </row>
    <row r="24" spans="1:29" x14ac:dyDescent="0.3">
      <c r="A24" s="225" t="s">
        <v>138</v>
      </c>
      <c r="B24" s="226"/>
      <c r="C24" s="226"/>
      <c r="D24" s="226"/>
      <c r="E24" s="226"/>
      <c r="F24" s="226"/>
      <c r="G24" s="226"/>
      <c r="H24" s="226"/>
      <c r="I24" s="226"/>
      <c r="J24" s="226"/>
      <c r="K24" s="226"/>
      <c r="L24" s="226"/>
      <c r="M24" s="226"/>
      <c r="N24" s="226"/>
      <c r="O24" s="226"/>
      <c r="P24" s="226"/>
      <c r="Q24" s="226"/>
      <c r="R24" s="226"/>
      <c r="S24" s="226"/>
      <c r="T24" s="226"/>
      <c r="U24" s="226"/>
      <c r="V24" s="226"/>
      <c r="W24" s="226"/>
      <c r="X24" s="227"/>
      <c r="Y24" s="34"/>
      <c r="Z24" s="34"/>
      <c r="AA24" s="34"/>
      <c r="AB24" s="34"/>
      <c r="AC24" s="34"/>
    </row>
    <row r="25" spans="1:29" x14ac:dyDescent="0.3">
      <c r="A25" s="222" t="s">
        <v>135</v>
      </c>
      <c r="B25" s="223"/>
      <c r="C25" s="223"/>
      <c r="D25" s="223"/>
      <c r="E25" s="223"/>
      <c r="F25" s="223"/>
      <c r="G25" s="223"/>
      <c r="H25" s="223"/>
      <c r="I25" s="223"/>
      <c r="J25" s="223"/>
      <c r="K25" s="223"/>
      <c r="L25" s="223"/>
      <c r="M25" s="223"/>
      <c r="N25" s="223"/>
      <c r="O25" s="223"/>
      <c r="P25" s="223"/>
      <c r="Q25" s="223"/>
      <c r="R25" s="223"/>
      <c r="S25" s="223"/>
      <c r="T25" s="223"/>
      <c r="U25" s="223"/>
      <c r="V25" s="223"/>
      <c r="W25" s="223"/>
      <c r="X25" s="224"/>
      <c r="Y25" s="34"/>
      <c r="Z25" s="34"/>
      <c r="AA25" s="34"/>
      <c r="AB25" s="34"/>
      <c r="AC25" s="34"/>
    </row>
    <row r="26" spans="1:29" x14ac:dyDescent="0.3">
      <c r="A26" s="228" t="s">
        <v>136</v>
      </c>
      <c r="B26" s="229"/>
      <c r="C26" s="229"/>
      <c r="D26" s="229"/>
      <c r="E26" s="229"/>
      <c r="F26" s="229"/>
      <c r="G26" s="229"/>
      <c r="H26" s="229"/>
      <c r="I26" s="229"/>
      <c r="J26" s="229"/>
      <c r="K26" s="229"/>
      <c r="L26" s="229"/>
      <c r="M26" s="229"/>
      <c r="N26" s="229"/>
      <c r="O26" s="229"/>
      <c r="P26" s="229"/>
      <c r="Q26" s="229"/>
      <c r="R26" s="229"/>
      <c r="S26" s="229"/>
      <c r="T26" s="229"/>
      <c r="U26" s="229"/>
      <c r="V26" s="229"/>
      <c r="W26" s="229"/>
      <c r="X26" s="230"/>
      <c r="Y26" s="34"/>
      <c r="Z26" s="34"/>
      <c r="AA26" s="34"/>
      <c r="AB26" s="34"/>
      <c r="AC26" s="34"/>
    </row>
    <row r="27" spans="1:29" x14ac:dyDescent="0.3">
      <c r="A27" s="231"/>
      <c r="B27" s="232"/>
      <c r="C27" s="232"/>
      <c r="D27" s="232"/>
      <c r="E27" s="232"/>
      <c r="F27" s="232"/>
      <c r="G27" s="232"/>
      <c r="H27" s="232"/>
      <c r="I27" s="232"/>
      <c r="J27" s="232"/>
      <c r="K27" s="232"/>
      <c r="L27" s="232"/>
      <c r="M27" s="232"/>
      <c r="N27" s="232"/>
      <c r="O27" s="232"/>
      <c r="P27" s="232"/>
      <c r="Q27" s="232"/>
      <c r="R27" s="232"/>
      <c r="S27" s="232"/>
      <c r="T27" s="232"/>
      <c r="U27" s="232"/>
      <c r="V27" s="232"/>
      <c r="W27" s="232"/>
      <c r="X27" s="233"/>
      <c r="Y27" s="34"/>
      <c r="Z27" s="34"/>
      <c r="AA27" s="34"/>
      <c r="AB27" s="34"/>
      <c r="AC27" s="34"/>
    </row>
    <row r="28" spans="1:29" x14ac:dyDescent="0.3">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x14ac:dyDescent="0.3">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row>
    <row r="30" spans="1:29" x14ac:dyDescent="0.3">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row>
    <row r="31" spans="1:29" x14ac:dyDescent="0.3">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row>
    <row r="32" spans="1:29" x14ac:dyDescent="0.3">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row>
    <row r="33" spans="1:29" x14ac:dyDescent="0.3">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row>
    <row r="34" spans="1:29" x14ac:dyDescent="0.3">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row>
    <row r="35" spans="1:29" x14ac:dyDescent="0.3">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row>
    <row r="36" spans="1:29" x14ac:dyDescent="0.3">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row>
    <row r="37" spans="1:29" x14ac:dyDescent="0.3">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row>
    <row r="38" spans="1:29" x14ac:dyDescent="0.3">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row>
    <row r="39" spans="1:29" x14ac:dyDescent="0.3">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row>
    <row r="40" spans="1:29" x14ac:dyDescent="0.3">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row>
    <row r="41" spans="1:29" x14ac:dyDescent="0.3">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row>
    <row r="42" spans="1:29" x14ac:dyDescent="0.3">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row>
    <row r="43" spans="1:29" x14ac:dyDescent="0.3">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row>
    <row r="44" spans="1:29" x14ac:dyDescent="0.3">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row>
    <row r="45" spans="1:29" x14ac:dyDescent="0.3">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row>
    <row r="46" spans="1:29" x14ac:dyDescent="0.3">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row>
    <row r="47" spans="1:29" x14ac:dyDescent="0.3">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row>
    <row r="48" spans="1:29" x14ac:dyDescent="0.3">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row>
    <row r="49" spans="1:29" x14ac:dyDescent="0.3">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row>
  </sheetData>
  <mergeCells count="54">
    <mergeCell ref="B17:E17"/>
    <mergeCell ref="B3:E3"/>
    <mergeCell ref="L10:O10"/>
    <mergeCell ref="L11:O11"/>
    <mergeCell ref="L12:O12"/>
    <mergeCell ref="L13:O13"/>
    <mergeCell ref="L9:P9"/>
    <mergeCell ref="B6:D6"/>
    <mergeCell ref="B9:E9"/>
    <mergeCell ref="S3:W3"/>
    <mergeCell ref="S4:V4"/>
    <mergeCell ref="S5:V5"/>
    <mergeCell ref="S6:V6"/>
    <mergeCell ref="L3:P3"/>
    <mergeCell ref="L4:O4"/>
    <mergeCell ref="L5:O5"/>
    <mergeCell ref="L6:O6"/>
    <mergeCell ref="A1:X2"/>
    <mergeCell ref="B18:D18"/>
    <mergeCell ref="B19:D19"/>
    <mergeCell ref="B20:D20"/>
    <mergeCell ref="G10:J10"/>
    <mergeCell ref="G13:I13"/>
    <mergeCell ref="G12:I12"/>
    <mergeCell ref="G11:I11"/>
    <mergeCell ref="G14:I14"/>
    <mergeCell ref="B10:D10"/>
    <mergeCell ref="B11:D11"/>
    <mergeCell ref="B12:D12"/>
    <mergeCell ref="B14:D14"/>
    <mergeCell ref="B13:D13"/>
    <mergeCell ref="B4:D4"/>
    <mergeCell ref="B5:D5"/>
    <mergeCell ref="S9:W9"/>
    <mergeCell ref="S10:V10"/>
    <mergeCell ref="S11:V11"/>
    <mergeCell ref="S12:V12"/>
    <mergeCell ref="S13:V13"/>
    <mergeCell ref="A23:X23"/>
    <mergeCell ref="A24:X24"/>
    <mergeCell ref="A26:X27"/>
    <mergeCell ref="A25:X25"/>
    <mergeCell ref="S14:V14"/>
    <mergeCell ref="S15:V15"/>
    <mergeCell ref="S16:V16"/>
    <mergeCell ref="S17:V17"/>
    <mergeCell ref="S18:V18"/>
    <mergeCell ref="B21:D21"/>
    <mergeCell ref="L21:O21"/>
    <mergeCell ref="L14:O14"/>
    <mergeCell ref="L17:P17"/>
    <mergeCell ref="L18:O18"/>
    <mergeCell ref="L19:O19"/>
    <mergeCell ref="L20:O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sheetPr>
  <dimension ref="A1:AC1054"/>
  <sheetViews>
    <sheetView tabSelected="1" workbookViewId="0">
      <selection activeCell="B4" sqref="B4"/>
    </sheetView>
  </sheetViews>
  <sheetFormatPr defaultRowHeight="14.4" x14ac:dyDescent="0.3"/>
  <cols>
    <col min="1" max="1" width="2" customWidth="1"/>
    <col min="2" max="2" width="15.5546875" customWidth="1"/>
    <col min="5" max="5" width="11.6640625" customWidth="1"/>
    <col min="6" max="6" width="11.5546875" customWidth="1"/>
    <col min="7" max="7" width="13.44140625" customWidth="1"/>
    <col min="8" max="8" width="12.44140625" customWidth="1"/>
    <col min="9" max="9" width="1.88671875" style="33" customWidth="1"/>
    <col min="10" max="10" width="9.33203125" customWidth="1"/>
    <col min="11" max="11" width="6.88671875" customWidth="1"/>
    <col min="12" max="12" width="8.109375" customWidth="1"/>
    <col min="14" max="14" width="9.33203125" customWidth="1"/>
    <col min="15" max="15" width="13.109375" customWidth="1"/>
    <col min="16" max="16" width="15.6640625" customWidth="1"/>
    <col min="17" max="17" width="15.88671875" customWidth="1"/>
    <col min="18" max="18" width="0.5546875" style="17" customWidth="1"/>
    <col min="21" max="21" width="10.6640625" customWidth="1"/>
    <col min="22" max="22" width="16.6640625" customWidth="1"/>
    <col min="23" max="23" width="25" customWidth="1"/>
  </cols>
  <sheetData>
    <row r="1" spans="1:29" x14ac:dyDescent="0.3">
      <c r="A1" s="8"/>
      <c r="B1" s="299" t="s">
        <v>87</v>
      </c>
      <c r="C1" s="300"/>
      <c r="D1" s="300"/>
      <c r="E1" s="300"/>
      <c r="F1" s="300"/>
      <c r="G1" s="300"/>
      <c r="H1" s="300"/>
      <c r="I1" s="300"/>
      <c r="J1" s="300"/>
      <c r="K1" s="300"/>
      <c r="L1" s="300"/>
      <c r="M1" s="300"/>
      <c r="N1" s="300"/>
      <c r="O1" s="300"/>
      <c r="P1" s="300"/>
      <c r="Q1" s="301"/>
      <c r="R1" s="38"/>
      <c r="S1" s="305" t="s">
        <v>49</v>
      </c>
      <c r="T1" s="176"/>
      <c r="U1" s="176"/>
      <c r="V1" s="176"/>
      <c r="W1" s="177"/>
      <c r="X1" s="34"/>
      <c r="Y1" s="34"/>
      <c r="Z1" s="34"/>
      <c r="AA1" s="34"/>
      <c r="AB1" s="34"/>
      <c r="AC1" s="34"/>
    </row>
    <row r="2" spans="1:29" ht="15" thickBot="1" x14ac:dyDescent="0.35">
      <c r="A2" s="8"/>
      <c r="B2" s="302"/>
      <c r="C2" s="303"/>
      <c r="D2" s="303"/>
      <c r="E2" s="303"/>
      <c r="F2" s="303"/>
      <c r="G2" s="303"/>
      <c r="H2" s="303"/>
      <c r="I2" s="303"/>
      <c r="J2" s="303"/>
      <c r="K2" s="303"/>
      <c r="L2" s="303"/>
      <c r="M2" s="303"/>
      <c r="N2" s="303"/>
      <c r="O2" s="303"/>
      <c r="P2" s="303"/>
      <c r="Q2" s="304"/>
      <c r="R2" s="33"/>
      <c r="S2" s="306"/>
      <c r="T2" s="178"/>
      <c r="U2" s="178"/>
      <c r="V2" s="178"/>
      <c r="W2" s="179"/>
      <c r="X2" s="34"/>
      <c r="Y2" s="34"/>
      <c r="Z2" s="34"/>
      <c r="AA2" s="34"/>
      <c r="AB2" s="34"/>
      <c r="AC2" s="34"/>
    </row>
    <row r="3" spans="1:29" x14ac:dyDescent="0.3">
      <c r="A3" s="8"/>
      <c r="B3" s="287" t="s">
        <v>42</v>
      </c>
      <c r="C3" s="288"/>
      <c r="D3" s="288"/>
      <c r="E3" s="288"/>
      <c r="F3" s="288"/>
      <c r="G3" s="288"/>
      <c r="H3" s="288"/>
      <c r="I3" s="124"/>
      <c r="J3" s="307" t="s">
        <v>43</v>
      </c>
      <c r="K3" s="307"/>
      <c r="L3" s="307"/>
      <c r="M3" s="307"/>
      <c r="N3" s="307"/>
      <c r="O3" s="307"/>
      <c r="P3" s="307"/>
      <c r="Q3" s="308"/>
      <c r="R3" s="33"/>
      <c r="S3" s="309" t="s">
        <v>62</v>
      </c>
      <c r="T3" s="202"/>
      <c r="U3" s="202"/>
      <c r="V3" s="202"/>
      <c r="W3" s="203"/>
      <c r="X3" s="34"/>
      <c r="Y3" s="34"/>
      <c r="Z3" s="34"/>
      <c r="AA3" s="34"/>
      <c r="AB3" s="34"/>
      <c r="AC3" s="34"/>
    </row>
    <row r="4" spans="1:29" x14ac:dyDescent="0.3">
      <c r="A4" s="8"/>
      <c r="B4" s="18"/>
      <c r="C4" s="19"/>
      <c r="D4" s="19"/>
      <c r="E4" s="19"/>
      <c r="F4" s="19"/>
      <c r="G4" s="20"/>
      <c r="H4" s="20"/>
      <c r="I4" s="125"/>
      <c r="J4" s="215" t="s">
        <v>40</v>
      </c>
      <c r="K4" s="215"/>
      <c r="L4" s="215"/>
      <c r="M4" s="215"/>
      <c r="N4" s="215"/>
      <c r="O4" s="215"/>
      <c r="P4" s="215"/>
      <c r="Q4" s="216"/>
      <c r="R4" s="33"/>
      <c r="S4" s="297"/>
      <c r="T4" s="199"/>
      <c r="U4" s="199"/>
      <c r="V4" s="199"/>
      <c r="W4" s="200"/>
      <c r="X4" s="34"/>
      <c r="Y4" s="34"/>
      <c r="Z4" s="34"/>
      <c r="AA4" s="34"/>
      <c r="AB4" s="34"/>
      <c r="AC4" s="34"/>
    </row>
    <row r="5" spans="1:29" x14ac:dyDescent="0.3">
      <c r="A5" s="8"/>
      <c r="B5" s="18"/>
      <c r="C5" s="165" t="s">
        <v>1</v>
      </c>
      <c r="D5" s="165"/>
      <c r="E5" s="165"/>
      <c r="F5" s="175"/>
      <c r="G5" s="9"/>
      <c r="H5" s="20"/>
      <c r="I5" s="125"/>
      <c r="J5" s="205" t="s">
        <v>2</v>
      </c>
      <c r="K5" s="205"/>
      <c r="L5" s="205"/>
      <c r="M5" s="206"/>
      <c r="N5" s="192" t="s">
        <v>3</v>
      </c>
      <c r="O5" s="192" t="s">
        <v>4</v>
      </c>
      <c r="P5" s="192" t="s">
        <v>38</v>
      </c>
      <c r="Q5" s="192" t="s">
        <v>39</v>
      </c>
      <c r="R5" s="33"/>
      <c r="S5" s="293" t="s">
        <v>70</v>
      </c>
      <c r="T5" s="181"/>
      <c r="U5" s="181"/>
      <c r="V5" s="181"/>
      <c r="W5" s="182"/>
      <c r="X5" s="34"/>
      <c r="Y5" s="34"/>
      <c r="Z5" s="34"/>
      <c r="AA5" s="34"/>
      <c r="AB5" s="34"/>
      <c r="AC5" s="34"/>
    </row>
    <row r="6" spans="1:29" x14ac:dyDescent="0.3">
      <c r="A6" s="8"/>
      <c r="B6" s="18"/>
      <c r="C6" s="19"/>
      <c r="D6" s="19"/>
      <c r="E6" s="19"/>
      <c r="F6" s="19"/>
      <c r="G6" s="20"/>
      <c r="H6" s="20"/>
      <c r="I6" s="125"/>
      <c r="J6" s="207"/>
      <c r="K6" s="207"/>
      <c r="L6" s="207"/>
      <c r="M6" s="208"/>
      <c r="N6" s="192"/>
      <c r="O6" s="192"/>
      <c r="P6" s="192"/>
      <c r="Q6" s="192"/>
      <c r="R6" s="33"/>
      <c r="S6" s="294"/>
      <c r="T6" s="183"/>
      <c r="U6" s="183"/>
      <c r="V6" s="183"/>
      <c r="W6" s="184"/>
      <c r="X6" s="34"/>
      <c r="Y6" s="34"/>
      <c r="Z6" s="34"/>
      <c r="AA6" s="34"/>
      <c r="AB6" s="34"/>
      <c r="AC6" s="34"/>
    </row>
    <row r="7" spans="1:29" x14ac:dyDescent="0.3">
      <c r="A7" s="8"/>
      <c r="B7" s="18"/>
      <c r="C7" s="165" t="s">
        <v>0</v>
      </c>
      <c r="D7" s="165"/>
      <c r="E7" s="165"/>
      <c r="F7" s="165"/>
      <c r="G7" s="13">
        <v>0</v>
      </c>
      <c r="H7" s="20"/>
      <c r="I7" s="125"/>
      <c r="J7" s="209" t="s">
        <v>29</v>
      </c>
      <c r="K7" s="209"/>
      <c r="L7" s="209"/>
      <c r="M7" s="210"/>
      <c r="N7" s="101">
        <v>0</v>
      </c>
      <c r="O7" s="10">
        <f>VLOOKUP(J7,DoNotDelete!A$4:C$22,3,FALSE)*N7</f>
        <v>0</v>
      </c>
      <c r="P7" s="10">
        <f>IF($F$12=DoNotDelete!$F$4,$O7*DoNotDelete!G$4,IF($F$12=DoNotDelete!$F$5,$O7*DoNotDelete!G$5,IF($F$12=DoNotDelete!$F$6,$O7*DoNotDelete!G$6,0)))</f>
        <v>0</v>
      </c>
      <c r="Q7" s="10">
        <f>IF($F$12=DoNotDelete!$F$4,$O7*DoNotDelete!H$4,IF($F$12=DoNotDelete!$F$5,$O7*DoNotDelete!H$5,IF($F$12=DoNotDelete!$F$6,$O7*DoNotDelete!H$6,0)))</f>
        <v>0</v>
      </c>
      <c r="R7" s="33"/>
      <c r="S7" s="296" t="s">
        <v>63</v>
      </c>
      <c r="T7" s="197"/>
      <c r="U7" s="197"/>
      <c r="V7" s="197"/>
      <c r="W7" s="198"/>
      <c r="X7" s="34"/>
      <c r="Y7" s="34"/>
      <c r="Z7" s="34"/>
      <c r="AA7" s="34"/>
      <c r="AB7" s="34"/>
      <c r="AC7" s="34"/>
    </row>
    <row r="8" spans="1:29" ht="15" customHeight="1" x14ac:dyDescent="0.3">
      <c r="A8" s="8"/>
      <c r="B8" s="22"/>
      <c r="C8" s="23"/>
      <c r="D8" s="23"/>
      <c r="E8" s="23"/>
      <c r="F8" s="23"/>
      <c r="G8" s="24"/>
      <c r="H8" s="20"/>
      <c r="I8" s="125"/>
      <c r="J8" s="209" t="s">
        <v>29</v>
      </c>
      <c r="K8" s="209"/>
      <c r="L8" s="209"/>
      <c r="M8" s="210"/>
      <c r="N8" s="101">
        <f t="shared" ref="N8:N24" si="0">_xlfn.IFS(J8="None",0)</f>
        <v>0</v>
      </c>
      <c r="O8" s="10">
        <f>VLOOKUP(J8,DoNotDelete!A$4:C$22,3,FALSE)*N8</f>
        <v>0</v>
      </c>
      <c r="P8" s="10">
        <f>IF($F$12=DoNotDelete!$F$4,$O8*DoNotDelete!G$4,IF($F$12=DoNotDelete!$F$5,$O8*DoNotDelete!G$5,IF($F$12=DoNotDelete!$F$6,$O8*DoNotDelete!G$6,0)))</f>
        <v>0</v>
      </c>
      <c r="Q8" s="10">
        <f>IF($F$12=DoNotDelete!$F$4,$O8*DoNotDelete!H$4,IF($F$12=DoNotDelete!$F$5,$O8*DoNotDelete!H$5,IF($F$12=DoNotDelete!$F$6,$O8*DoNotDelete!H$6,0)))</f>
        <v>0</v>
      </c>
      <c r="R8" s="33"/>
      <c r="S8" s="297"/>
      <c r="T8" s="199"/>
      <c r="U8" s="199"/>
      <c r="V8" s="199"/>
      <c r="W8" s="200"/>
      <c r="X8" s="34"/>
      <c r="Y8" s="34"/>
      <c r="Z8" s="34"/>
      <c r="AA8" s="34"/>
      <c r="AB8" s="34"/>
      <c r="AC8" s="34"/>
    </row>
    <row r="9" spans="1:29" x14ac:dyDescent="0.3">
      <c r="A9" s="8"/>
      <c r="B9" s="180" t="s">
        <v>30</v>
      </c>
      <c r="C9" s="204"/>
      <c r="D9" s="204"/>
      <c r="E9" s="204"/>
      <c r="F9" s="204"/>
      <c r="G9" s="10">
        <v>0</v>
      </c>
      <c r="H9" s="20"/>
      <c r="I9" s="125"/>
      <c r="J9" s="209" t="s">
        <v>29</v>
      </c>
      <c r="K9" s="209"/>
      <c r="L9" s="209"/>
      <c r="M9" s="210"/>
      <c r="N9" s="101">
        <f t="shared" si="0"/>
        <v>0</v>
      </c>
      <c r="O9" s="10">
        <f>VLOOKUP(J9,DoNotDelete!A$4:C$22,3,FALSE)*N9</f>
        <v>0</v>
      </c>
      <c r="P9" s="10">
        <f>IF($F$12=DoNotDelete!$F$4,$O9*DoNotDelete!G$4,IF($F$12=DoNotDelete!$F$5,$O9*DoNotDelete!G$5,IF($F$12=DoNotDelete!$F$6,$O9*DoNotDelete!G$6,0)))</f>
        <v>0</v>
      </c>
      <c r="Q9" s="10">
        <f>IF($F$12=DoNotDelete!$F$4,$O9*DoNotDelete!H$4,IF($F$12=DoNotDelete!$F$5,$O9*DoNotDelete!H$5,IF($F$12=DoNotDelete!$F$6,$O9*DoNotDelete!H$6,0)))</f>
        <v>0</v>
      </c>
      <c r="R9" s="33"/>
      <c r="S9" s="293" t="s">
        <v>84</v>
      </c>
      <c r="T9" s="181"/>
      <c r="U9" s="181"/>
      <c r="V9" s="181"/>
      <c r="W9" s="182"/>
      <c r="X9" s="34"/>
      <c r="Y9" s="34"/>
      <c r="Z9" s="34"/>
      <c r="AA9" s="34"/>
      <c r="AB9" s="34"/>
      <c r="AC9" s="34"/>
    </row>
    <row r="10" spans="1:29" x14ac:dyDescent="0.3">
      <c r="A10" s="8"/>
      <c r="B10" s="195" t="s">
        <v>199</v>
      </c>
      <c r="C10" s="196"/>
      <c r="D10" s="196"/>
      <c r="E10" s="196"/>
      <c r="F10" s="196"/>
      <c r="G10" s="196"/>
      <c r="H10" s="196"/>
      <c r="I10" s="126"/>
      <c r="J10" s="209" t="s">
        <v>29</v>
      </c>
      <c r="K10" s="209"/>
      <c r="L10" s="209"/>
      <c r="M10" s="210"/>
      <c r="N10" s="101">
        <f t="shared" si="0"/>
        <v>0</v>
      </c>
      <c r="O10" s="10">
        <f>VLOOKUP(J10,DoNotDelete!A$4:C$22,3,FALSE)*N10</f>
        <v>0</v>
      </c>
      <c r="P10" s="10">
        <f>IF($F$12=DoNotDelete!$F$4,$O10*DoNotDelete!G$4,IF($F$12=DoNotDelete!$F$5,$O10*DoNotDelete!G$5,IF($F$12=DoNotDelete!$F$6,$O10*DoNotDelete!G$6,0)))</f>
        <v>0</v>
      </c>
      <c r="Q10" s="10">
        <f>IF($F$12=DoNotDelete!$F$4,$O10*DoNotDelete!H$4,IF($F$12=DoNotDelete!$F$5,$O10*DoNotDelete!H$5,IF($F$12=DoNotDelete!$F$6,$O10*DoNotDelete!H$6,0)))</f>
        <v>0</v>
      </c>
      <c r="R10" s="33"/>
      <c r="S10" s="294"/>
      <c r="T10" s="183"/>
      <c r="U10" s="183"/>
      <c r="V10" s="183"/>
      <c r="W10" s="184"/>
      <c r="X10" s="12"/>
      <c r="Y10" s="12"/>
      <c r="Z10" s="12"/>
      <c r="AA10" s="12"/>
      <c r="AB10" s="12"/>
      <c r="AC10" s="34"/>
    </row>
    <row r="11" spans="1:29" x14ac:dyDescent="0.3">
      <c r="A11" s="8"/>
      <c r="B11" s="18"/>
      <c r="C11" s="20"/>
      <c r="D11" s="20"/>
      <c r="E11" s="20"/>
      <c r="F11" s="20"/>
      <c r="G11" s="20"/>
      <c r="H11" s="20"/>
      <c r="I11" s="125"/>
      <c r="J11" s="209" t="s">
        <v>29</v>
      </c>
      <c r="K11" s="209"/>
      <c r="L11" s="209"/>
      <c r="M11" s="210"/>
      <c r="N11" s="101">
        <f t="shared" si="0"/>
        <v>0</v>
      </c>
      <c r="O11" s="10">
        <f>VLOOKUP(J11,DoNotDelete!A$4:C$22,3,FALSE)*N11</f>
        <v>0</v>
      </c>
      <c r="P11" s="10">
        <f>IF($F$12=DoNotDelete!$F$4,$O11*DoNotDelete!G$4,IF($F$12=DoNotDelete!$F$5,$O11*DoNotDelete!G$5,IF($F$12=DoNotDelete!$F$6,$O11*DoNotDelete!G$6,0)))</f>
        <v>0</v>
      </c>
      <c r="Q11" s="10">
        <f>IF($F$12=DoNotDelete!$F$4,$O11*DoNotDelete!H$4,IF($F$12=DoNotDelete!$F$5,$O11*DoNotDelete!H$5,IF($F$12=DoNotDelete!$F$6,$O11*DoNotDelete!H$6,0)))</f>
        <v>0</v>
      </c>
      <c r="R11" s="33"/>
      <c r="S11" s="296" t="s">
        <v>85</v>
      </c>
      <c r="T11" s="197"/>
      <c r="U11" s="197"/>
      <c r="V11" s="197"/>
      <c r="W11" s="198"/>
      <c r="X11" s="8"/>
      <c r="Y11" s="8"/>
      <c r="Z11" s="8"/>
      <c r="AA11" s="8"/>
      <c r="AB11" s="8"/>
      <c r="AC11" s="34"/>
    </row>
    <row r="12" spans="1:29" x14ac:dyDescent="0.3">
      <c r="A12" s="8"/>
      <c r="B12" s="180" t="s">
        <v>31</v>
      </c>
      <c r="C12" s="165"/>
      <c r="D12" s="165"/>
      <c r="E12" s="165"/>
      <c r="F12" s="298"/>
      <c r="G12" s="298"/>
      <c r="H12" s="298"/>
      <c r="I12" s="127"/>
      <c r="J12" s="209" t="s">
        <v>29</v>
      </c>
      <c r="K12" s="209"/>
      <c r="L12" s="209"/>
      <c r="M12" s="210"/>
      <c r="N12" s="101">
        <f t="shared" si="0"/>
        <v>0</v>
      </c>
      <c r="O12" s="10">
        <f>VLOOKUP(J12,DoNotDelete!A$4:C$22,3,FALSE)*N12</f>
        <v>0</v>
      </c>
      <c r="P12" s="10">
        <f>IF($F$12=DoNotDelete!$F$4,$O12*DoNotDelete!G$4,IF($F$12=DoNotDelete!$F$5,$O12*DoNotDelete!G$5,IF($F$12=DoNotDelete!$F$6,$O12*DoNotDelete!G$6,0)))</f>
        <v>0</v>
      </c>
      <c r="Q12" s="10">
        <f>IF($F$12=DoNotDelete!$F$4,$O12*DoNotDelete!H$4,IF($F$12=DoNotDelete!$F$5,$O12*DoNotDelete!H$5,IF($F$12=DoNotDelete!$F$6,$O12*DoNotDelete!H$6,0)))</f>
        <v>0</v>
      </c>
      <c r="R12" s="33"/>
      <c r="S12" s="297"/>
      <c r="T12" s="199"/>
      <c r="U12" s="199"/>
      <c r="V12" s="199"/>
      <c r="W12" s="200"/>
      <c r="X12" s="12"/>
      <c r="Y12" s="12"/>
      <c r="Z12" s="12"/>
      <c r="AA12" s="12"/>
      <c r="AB12" s="8"/>
      <c r="AC12" s="34"/>
    </row>
    <row r="13" spans="1:29" x14ac:dyDescent="0.3">
      <c r="A13" s="8"/>
      <c r="B13" s="18"/>
      <c r="C13" s="20"/>
      <c r="D13" s="20"/>
      <c r="E13" s="20"/>
      <c r="F13" s="20"/>
      <c r="G13" s="20"/>
      <c r="H13" s="20"/>
      <c r="I13" s="125"/>
      <c r="J13" s="209" t="s">
        <v>29</v>
      </c>
      <c r="K13" s="209"/>
      <c r="L13" s="209"/>
      <c r="M13" s="210"/>
      <c r="N13" s="101">
        <f t="shared" si="0"/>
        <v>0</v>
      </c>
      <c r="O13" s="10">
        <f>VLOOKUP(J13,DoNotDelete!A$4:C$22,3,FALSE)*N13</f>
        <v>0</v>
      </c>
      <c r="P13" s="10">
        <f>IF($F$12=DoNotDelete!$F$4,$O13*DoNotDelete!G$4,IF($F$12=DoNotDelete!$F$5,$O13*DoNotDelete!G$5,IF($F$12=DoNotDelete!$F$6,$O13*DoNotDelete!G$6,0)))</f>
        <v>0</v>
      </c>
      <c r="Q13" s="10">
        <f>IF($F$12=DoNotDelete!$F$4,$O13*DoNotDelete!H$4,IF($F$12=DoNotDelete!$F$5,$O13*DoNotDelete!H$5,IF($F$12=DoNotDelete!$F$6,$O13*DoNotDelete!H$6,0)))</f>
        <v>0</v>
      </c>
      <c r="R13" s="33"/>
      <c r="S13" s="293" t="s">
        <v>86</v>
      </c>
      <c r="T13" s="181"/>
      <c r="U13" s="181"/>
      <c r="V13" s="181"/>
      <c r="W13" s="182"/>
      <c r="X13" s="8"/>
      <c r="Y13" s="8"/>
      <c r="Z13" s="8"/>
      <c r="AA13" s="8"/>
      <c r="AB13" s="8"/>
      <c r="AC13" s="34"/>
    </row>
    <row r="14" spans="1:29" x14ac:dyDescent="0.3">
      <c r="A14" s="8"/>
      <c r="B14" s="180" t="s">
        <v>35</v>
      </c>
      <c r="C14" s="165"/>
      <c r="D14" s="165"/>
      <c r="E14" s="165"/>
      <c r="F14" s="165"/>
      <c r="G14" s="10">
        <v>0</v>
      </c>
      <c r="H14" s="20"/>
      <c r="I14" s="125"/>
      <c r="J14" s="209" t="s">
        <v>29</v>
      </c>
      <c r="K14" s="209"/>
      <c r="L14" s="209"/>
      <c r="M14" s="210"/>
      <c r="N14" s="101">
        <f t="shared" si="0"/>
        <v>0</v>
      </c>
      <c r="O14" s="10">
        <f>VLOOKUP(J14,DoNotDelete!A$4:C$22,3,FALSE)*N14</f>
        <v>0</v>
      </c>
      <c r="P14" s="10">
        <f>IF($F$12=DoNotDelete!$F$4,$O14*DoNotDelete!G$4,IF($F$12=DoNotDelete!$F$5,$O14*DoNotDelete!G$5,IF($F$12=DoNotDelete!$F$6,$O14*DoNotDelete!G$6,0)))</f>
        <v>0</v>
      </c>
      <c r="Q14" s="10">
        <f>IF($F$12=DoNotDelete!$F$4,$O14*DoNotDelete!H$4,IF($F$12=DoNotDelete!$F$5,$O14*DoNotDelete!H$5,IF($F$12=DoNotDelete!$F$6,$O14*DoNotDelete!H$6,0)))</f>
        <v>0</v>
      </c>
      <c r="R14" s="33"/>
      <c r="S14" s="294"/>
      <c r="T14" s="183"/>
      <c r="U14" s="183"/>
      <c r="V14" s="183"/>
      <c r="W14" s="184"/>
      <c r="X14" s="12"/>
      <c r="Y14" s="12"/>
      <c r="Z14" s="12"/>
      <c r="AA14" s="12"/>
      <c r="AB14" s="8"/>
      <c r="AC14" s="34"/>
    </row>
    <row r="15" spans="1:29" x14ac:dyDescent="0.3">
      <c r="A15" s="8"/>
      <c r="B15" s="195" t="s">
        <v>200</v>
      </c>
      <c r="C15" s="196"/>
      <c r="D15" s="196"/>
      <c r="E15" s="196"/>
      <c r="F15" s="196"/>
      <c r="G15" s="196"/>
      <c r="H15" s="196"/>
      <c r="I15" s="126"/>
      <c r="J15" s="209" t="s">
        <v>29</v>
      </c>
      <c r="K15" s="209"/>
      <c r="L15" s="209"/>
      <c r="M15" s="210"/>
      <c r="N15" s="101">
        <f t="shared" si="0"/>
        <v>0</v>
      </c>
      <c r="O15" s="10">
        <f>VLOOKUP(J15,DoNotDelete!A$4:C$22,3,FALSE)*N15</f>
        <v>0</v>
      </c>
      <c r="P15" s="10">
        <f>IF($F$12=DoNotDelete!$F$4,$O15*DoNotDelete!G$4,IF($F$12=DoNotDelete!$F$5,$O15*DoNotDelete!G$5,IF($F$12=DoNotDelete!$F$6,$O15*DoNotDelete!G$6,0)))</f>
        <v>0</v>
      </c>
      <c r="Q15" s="10">
        <f>IF($F$12=DoNotDelete!$F$4,$O15*DoNotDelete!H$4,IF($F$12=DoNotDelete!$F$5,$O15*DoNotDelete!H$5,IF($F$12=DoNotDelete!$F$6,$O15*DoNotDelete!H$6,0)))</f>
        <v>0</v>
      </c>
      <c r="R15" s="33"/>
      <c r="S15" s="296" t="s">
        <v>64</v>
      </c>
      <c r="T15" s="197"/>
      <c r="U15" s="197"/>
      <c r="V15" s="197"/>
      <c r="W15" s="198"/>
      <c r="X15" s="8"/>
      <c r="Y15" s="8"/>
      <c r="Z15" s="8"/>
      <c r="AA15" s="8"/>
      <c r="AB15" s="8"/>
      <c r="AC15" s="34"/>
    </row>
    <row r="16" spans="1:29" x14ac:dyDescent="0.3">
      <c r="A16" s="8"/>
      <c r="B16" s="18"/>
      <c r="C16" s="20"/>
      <c r="D16" s="20"/>
      <c r="E16" s="20"/>
      <c r="F16" s="20"/>
      <c r="G16" s="20"/>
      <c r="H16" s="20"/>
      <c r="I16" s="125"/>
      <c r="J16" s="209" t="s">
        <v>29</v>
      </c>
      <c r="K16" s="209"/>
      <c r="L16" s="209"/>
      <c r="M16" s="210"/>
      <c r="N16" s="101">
        <f t="shared" si="0"/>
        <v>0</v>
      </c>
      <c r="O16" s="10">
        <f>VLOOKUP(J16,DoNotDelete!A$4:C$22,3,FALSE)*N16</f>
        <v>0</v>
      </c>
      <c r="P16" s="10">
        <f>IF($F$12=DoNotDelete!$F$4,$O16*DoNotDelete!G$4,IF($F$12=DoNotDelete!$F$5,$O16*DoNotDelete!G$5,IF($F$12=DoNotDelete!$F$6,$O16*DoNotDelete!G$6,0)))</f>
        <v>0</v>
      </c>
      <c r="Q16" s="10">
        <f>IF($F$12=DoNotDelete!$F$4,$O16*DoNotDelete!H$4,IF($F$12=DoNotDelete!$F$5,$O16*DoNotDelete!H$5,IF($F$12=DoNotDelete!$F$6,$O16*DoNotDelete!H$6,0)))</f>
        <v>0</v>
      </c>
      <c r="R16" s="33"/>
      <c r="S16" s="297"/>
      <c r="T16" s="199"/>
      <c r="U16" s="199"/>
      <c r="V16" s="199"/>
      <c r="W16" s="200"/>
      <c r="X16" s="15"/>
      <c r="Y16" s="15"/>
      <c r="Z16" s="15"/>
      <c r="AA16" s="15"/>
      <c r="AB16" s="11"/>
      <c r="AC16" s="34"/>
    </row>
    <row r="17" spans="1:29" x14ac:dyDescent="0.3">
      <c r="A17" s="8"/>
      <c r="B17" s="170" t="s">
        <v>36</v>
      </c>
      <c r="C17" s="171"/>
      <c r="D17" s="171"/>
      <c r="E17" s="171"/>
      <c r="F17" s="14">
        <f>IF(G9=0,P26,_xlfn.IFS(G12=DoNotDelete!F4,G9*DoNotDelete!G4,G12=DoNotDelete!F5,G9*DoNotDelete!G5,G12=DoNotDelete!F6,G9*DoNotDelete!G6))</f>
        <v>0</v>
      </c>
      <c r="G17" s="25" t="s">
        <v>37</v>
      </c>
      <c r="H17" s="121">
        <f>IF(G9=0,Q26,_xlfn.IFS(G12=DoNotDelete!F4,G9*DoNotDelete!H4,G12=DoNotDelete!F5,G9*DoNotDelete!H5,G12=DoNotDelete!F6,G9*DoNotDelete!H6))</f>
        <v>0</v>
      </c>
      <c r="I17" s="131"/>
      <c r="J17" s="209" t="s">
        <v>29</v>
      </c>
      <c r="K17" s="209"/>
      <c r="L17" s="209"/>
      <c r="M17" s="210"/>
      <c r="N17" s="101">
        <f t="shared" si="0"/>
        <v>0</v>
      </c>
      <c r="O17" s="10">
        <f>VLOOKUP(J17,DoNotDelete!A$4:C$22,3,FALSE)*N17</f>
        <v>0</v>
      </c>
      <c r="P17" s="10">
        <f>IF($F$12=DoNotDelete!$F$4,$O17*DoNotDelete!G$4,IF($F$12=DoNotDelete!$F$5,$O17*DoNotDelete!G$5,IF($F$12=DoNotDelete!$F$6,$O17*DoNotDelete!G$6,0)))</f>
        <v>0</v>
      </c>
      <c r="Q17" s="10">
        <f>IF($F$12=DoNotDelete!$F$4,$O17*DoNotDelete!H$4,IF($F$12=DoNotDelete!$F$5,$O17*DoNotDelete!H$5,IF($F$12=DoNotDelete!$F$6,$O17*DoNotDelete!H$6,0)))</f>
        <v>0</v>
      </c>
      <c r="R17" s="33"/>
      <c r="S17" s="293" t="s">
        <v>65</v>
      </c>
      <c r="T17" s="181"/>
      <c r="U17" s="181"/>
      <c r="V17" s="181"/>
      <c r="W17" s="182"/>
      <c r="X17" s="36"/>
      <c r="Y17" s="36"/>
      <c r="Z17" s="36"/>
      <c r="AA17" s="36"/>
      <c r="AB17" s="8"/>
      <c r="AC17" s="34"/>
    </row>
    <row r="18" spans="1:29" x14ac:dyDescent="0.3">
      <c r="A18" s="8"/>
      <c r="B18" s="26"/>
      <c r="C18" s="27"/>
      <c r="D18" s="27"/>
      <c r="E18" s="27"/>
      <c r="F18" s="27"/>
      <c r="G18" s="27"/>
      <c r="H18" s="27"/>
      <c r="I18" s="125"/>
      <c r="J18" s="209" t="s">
        <v>29</v>
      </c>
      <c r="K18" s="209"/>
      <c r="L18" s="209"/>
      <c r="M18" s="210"/>
      <c r="N18" s="101">
        <f t="shared" si="0"/>
        <v>0</v>
      </c>
      <c r="O18" s="10">
        <f>VLOOKUP(J18,DoNotDelete!A$4:C$22,3,FALSE)*N18</f>
        <v>0</v>
      </c>
      <c r="P18" s="10">
        <f>IF($F$12=DoNotDelete!$F$4,$O18*DoNotDelete!G$4,IF($F$12=DoNotDelete!$F$5,$O18*DoNotDelete!G$5,IF($F$12=DoNotDelete!$F$6,$O18*DoNotDelete!G$6,0)))</f>
        <v>0</v>
      </c>
      <c r="Q18" s="10">
        <f>IF($F$12=DoNotDelete!$F$4,$O18*DoNotDelete!H$4,IF($F$12=DoNotDelete!$F$5,$O18*DoNotDelete!H$5,IF($F$12=DoNotDelete!$F$6,$O18*DoNotDelete!H$6,0)))</f>
        <v>0</v>
      </c>
      <c r="R18" s="33"/>
      <c r="S18" s="294"/>
      <c r="T18" s="183"/>
      <c r="U18" s="183"/>
      <c r="V18" s="183"/>
      <c r="W18" s="184"/>
      <c r="X18" s="34"/>
      <c r="Y18" s="34"/>
      <c r="Z18" s="34"/>
      <c r="AA18" s="34"/>
      <c r="AB18" s="34"/>
      <c r="AC18" s="34"/>
    </row>
    <row r="19" spans="1:29" x14ac:dyDescent="0.3">
      <c r="A19" s="8"/>
      <c r="B19" s="287" t="s">
        <v>44</v>
      </c>
      <c r="C19" s="295"/>
      <c r="D19" s="295"/>
      <c r="E19" s="295"/>
      <c r="F19" s="295"/>
      <c r="G19" s="295"/>
      <c r="H19" s="295"/>
      <c r="I19" s="132"/>
      <c r="J19" s="209" t="s">
        <v>29</v>
      </c>
      <c r="K19" s="209"/>
      <c r="L19" s="209"/>
      <c r="M19" s="210"/>
      <c r="N19" s="101">
        <f t="shared" si="0"/>
        <v>0</v>
      </c>
      <c r="O19" s="10">
        <f>VLOOKUP(J19,DoNotDelete!A$4:C$22,3,FALSE)*N19</f>
        <v>0</v>
      </c>
      <c r="P19" s="10">
        <f>IF($F$12=DoNotDelete!$F$4,$O19*DoNotDelete!G$4,IF($F$12=DoNotDelete!$F$5,$O19*DoNotDelete!G$5,IF($F$12=DoNotDelete!$F$6,$O19*DoNotDelete!G$6,0)))</f>
        <v>0</v>
      </c>
      <c r="Q19" s="10">
        <f>IF($F$12=DoNotDelete!$F$4,$O19*DoNotDelete!H$4,IF($F$12=DoNotDelete!$F$5,$O19*DoNotDelete!H$5,IF($F$12=DoNotDelete!$F$6,$O19*DoNotDelete!H$6,0)))</f>
        <v>0</v>
      </c>
      <c r="R19" s="33"/>
      <c r="S19" s="296" t="s">
        <v>66</v>
      </c>
      <c r="T19" s="197"/>
      <c r="U19" s="197"/>
      <c r="V19" s="197"/>
      <c r="W19" s="198"/>
      <c r="X19" s="34"/>
      <c r="Y19" s="34"/>
      <c r="Z19" s="34"/>
      <c r="AA19" s="34"/>
      <c r="AB19" s="34"/>
      <c r="AC19" s="34"/>
    </row>
    <row r="20" spans="1:29" x14ac:dyDescent="0.3">
      <c r="A20" s="8"/>
      <c r="B20" s="18"/>
      <c r="C20" s="20"/>
      <c r="D20" s="20"/>
      <c r="E20" s="20"/>
      <c r="F20" s="20"/>
      <c r="G20" s="20"/>
      <c r="H20" s="20"/>
      <c r="I20" s="125"/>
      <c r="J20" s="209" t="s">
        <v>29</v>
      </c>
      <c r="K20" s="209"/>
      <c r="L20" s="209"/>
      <c r="M20" s="210"/>
      <c r="N20" s="101">
        <f t="shared" si="0"/>
        <v>0</v>
      </c>
      <c r="O20" s="10">
        <f>VLOOKUP(J20,DoNotDelete!A$4:C$22,3,FALSE)*N20</f>
        <v>0</v>
      </c>
      <c r="P20" s="10">
        <f>IF($F$12=DoNotDelete!$F$4,$O20*DoNotDelete!G$4,IF($F$12=DoNotDelete!$F$5,$O20*DoNotDelete!G$5,IF($F$12=DoNotDelete!$F$6,$O20*DoNotDelete!G$6,0)))</f>
        <v>0</v>
      </c>
      <c r="Q20" s="10">
        <f>IF($F$12=DoNotDelete!$F$4,$O20*DoNotDelete!H$4,IF($F$12=DoNotDelete!$F$5,$O20*DoNotDelete!H$5,IF($F$12=DoNotDelete!$F$6,$O20*DoNotDelete!H$6,0)))</f>
        <v>0</v>
      </c>
      <c r="R20" s="33"/>
      <c r="S20" s="297"/>
      <c r="T20" s="199"/>
      <c r="U20" s="199"/>
      <c r="V20" s="199"/>
      <c r="W20" s="200"/>
      <c r="X20" s="34"/>
      <c r="Y20" s="34"/>
      <c r="Z20" s="34"/>
      <c r="AA20" s="34"/>
      <c r="AB20" s="34"/>
      <c r="AC20" s="34"/>
    </row>
    <row r="21" spans="1:29" x14ac:dyDescent="0.3">
      <c r="A21" s="8"/>
      <c r="B21" s="180" t="s">
        <v>78</v>
      </c>
      <c r="C21" s="165"/>
      <c r="D21" s="175"/>
      <c r="E21" s="101"/>
      <c r="F21" s="165" t="s">
        <v>45</v>
      </c>
      <c r="G21" s="165"/>
      <c r="H21" s="53"/>
      <c r="I21" s="127"/>
      <c r="J21" s="209" t="s">
        <v>29</v>
      </c>
      <c r="K21" s="209"/>
      <c r="L21" s="209"/>
      <c r="M21" s="210"/>
      <c r="N21" s="101">
        <f t="shared" si="0"/>
        <v>0</v>
      </c>
      <c r="O21" s="10">
        <f>VLOOKUP(J21,DoNotDelete!A$4:C$22,3,FALSE)*N21</f>
        <v>0</v>
      </c>
      <c r="P21" s="10">
        <f>IF($F$12=DoNotDelete!$F$4,$O21*DoNotDelete!G$4,IF($F$12=DoNotDelete!$F$5,$O21*DoNotDelete!G$5,IF($F$12=DoNotDelete!$F$6,$O21*DoNotDelete!G$6,0)))</f>
        <v>0</v>
      </c>
      <c r="Q21" s="10">
        <f>IF($F$12=DoNotDelete!$F$4,$O21*DoNotDelete!H$4,IF($F$12=DoNotDelete!$F$5,$O21*DoNotDelete!H$5,IF($F$12=DoNotDelete!$F$6,$O21*DoNotDelete!H$6,0)))</f>
        <v>0</v>
      </c>
      <c r="R21" s="33"/>
      <c r="S21" s="293" t="s">
        <v>71</v>
      </c>
      <c r="T21" s="181"/>
      <c r="U21" s="181"/>
      <c r="V21" s="181"/>
      <c r="W21" s="182"/>
      <c r="X21" s="34"/>
      <c r="Y21" s="34"/>
      <c r="Z21" s="34"/>
      <c r="AA21" s="34"/>
      <c r="AB21" s="34"/>
      <c r="AC21" s="34"/>
    </row>
    <row r="22" spans="1:29" x14ac:dyDescent="0.3">
      <c r="A22" s="8"/>
      <c r="B22" s="18"/>
      <c r="C22" s="20"/>
      <c r="D22" s="20"/>
      <c r="E22" s="20"/>
      <c r="F22" s="20"/>
      <c r="G22" s="20"/>
      <c r="H22" s="20"/>
      <c r="I22" s="125"/>
      <c r="J22" s="209" t="s">
        <v>29</v>
      </c>
      <c r="K22" s="209"/>
      <c r="L22" s="209"/>
      <c r="M22" s="210"/>
      <c r="N22" s="101">
        <f t="shared" si="0"/>
        <v>0</v>
      </c>
      <c r="O22" s="10">
        <f>VLOOKUP(J22,DoNotDelete!A$4:C$22,3,FALSE)*N22</f>
        <v>0</v>
      </c>
      <c r="P22" s="10">
        <f>IF($F$12=DoNotDelete!$F$4,$O22*DoNotDelete!G$4,IF($F$12=DoNotDelete!$F$5,$O22*DoNotDelete!G$5,IF($F$12=DoNotDelete!$F$6,$O22*DoNotDelete!G$6,0)))</f>
        <v>0</v>
      </c>
      <c r="Q22" s="10">
        <f>IF($F$12=DoNotDelete!$F$4,$O22*DoNotDelete!H$4,IF($F$12=DoNotDelete!$F$5,$O22*DoNotDelete!H$5,IF($F$12=DoNotDelete!$F$6,$O22*DoNotDelete!H$6,0)))</f>
        <v>0</v>
      </c>
      <c r="R22" s="33"/>
      <c r="S22" s="294"/>
      <c r="T22" s="183"/>
      <c r="U22" s="183"/>
      <c r="V22" s="183"/>
      <c r="W22" s="184"/>
      <c r="X22" s="34"/>
      <c r="Y22" s="34"/>
      <c r="Z22" s="34"/>
      <c r="AA22" s="34"/>
      <c r="AB22" s="34"/>
      <c r="AC22" s="34"/>
    </row>
    <row r="23" spans="1:29" x14ac:dyDescent="0.3">
      <c r="A23" s="8"/>
      <c r="B23" s="170" t="s">
        <v>83</v>
      </c>
      <c r="C23" s="171"/>
      <c r="D23" s="211"/>
      <c r="E23" s="159" t="str">
        <f>IF(H25="","",((E21+E25)*60*H21)/H25)</f>
        <v/>
      </c>
      <c r="F23" s="165" t="s">
        <v>80</v>
      </c>
      <c r="G23" s="165"/>
      <c r="H23" s="162" t="str">
        <f>IF(H25="","",H25/((E21+E25)*G5))</f>
        <v/>
      </c>
      <c r="I23" s="127"/>
      <c r="J23" s="209" t="s">
        <v>29</v>
      </c>
      <c r="K23" s="209"/>
      <c r="L23" s="209"/>
      <c r="M23" s="210"/>
      <c r="N23" s="101">
        <f t="shared" si="0"/>
        <v>0</v>
      </c>
      <c r="O23" s="10">
        <f>VLOOKUP(J23,DoNotDelete!A$4:C$22,3,FALSE)*N23</f>
        <v>0</v>
      </c>
      <c r="P23" s="10">
        <f>IF($F$12=DoNotDelete!$F$4,$O23*DoNotDelete!G$4,IF($F$12=DoNotDelete!$F$5,$O23*DoNotDelete!G$5,IF($F$12=DoNotDelete!$F$6,$O23*DoNotDelete!G$6,0)))</f>
        <v>0</v>
      </c>
      <c r="Q23" s="10">
        <f>IF($F$12=DoNotDelete!$F$4,$O23*DoNotDelete!H$4,IF($F$12=DoNotDelete!$F$5,$O23*DoNotDelete!H$5,IF($F$12=DoNotDelete!$F$6,$O23*DoNotDelete!H$6,0)))</f>
        <v>0</v>
      </c>
      <c r="R23" s="33"/>
      <c r="S23" s="296" t="s">
        <v>68</v>
      </c>
      <c r="T23" s="197"/>
      <c r="U23" s="197"/>
      <c r="V23" s="197"/>
      <c r="W23" s="198"/>
      <c r="X23" s="34"/>
      <c r="Y23" s="34"/>
      <c r="Z23" s="34"/>
      <c r="AA23" s="34"/>
      <c r="AB23" s="34"/>
      <c r="AC23" s="34"/>
    </row>
    <row r="24" spans="1:29" x14ac:dyDescent="0.3">
      <c r="A24" s="8"/>
      <c r="B24" s="18"/>
      <c r="C24" s="20"/>
      <c r="D24" s="20"/>
      <c r="E24" s="20"/>
      <c r="F24" s="20"/>
      <c r="G24" s="42" t="s">
        <v>99</v>
      </c>
      <c r="H24" s="20"/>
      <c r="I24" s="125"/>
      <c r="J24" s="209" t="s">
        <v>29</v>
      </c>
      <c r="K24" s="209"/>
      <c r="L24" s="209"/>
      <c r="M24" s="210"/>
      <c r="N24" s="101">
        <f t="shared" si="0"/>
        <v>0</v>
      </c>
      <c r="O24" s="10">
        <f>VLOOKUP(J24,DoNotDelete!A$4:C$22,3,FALSE)*N24</f>
        <v>0</v>
      </c>
      <c r="P24" s="10">
        <f>IF($F$12=DoNotDelete!$F$4,$O24*DoNotDelete!G$4,IF($F$12=DoNotDelete!$F$5,$O24*DoNotDelete!G$5,IF($F$12=DoNotDelete!$F$6,$O24*DoNotDelete!G$6,0)))</f>
        <v>0</v>
      </c>
      <c r="Q24" s="10">
        <f>IF($F$12=DoNotDelete!$F$4,$O24*DoNotDelete!H$4,IF($F$12=DoNotDelete!$F$5,$O24*DoNotDelete!H$5,IF($F$12=DoNotDelete!$F$6,$O24*DoNotDelete!H$6,0)))</f>
        <v>0</v>
      </c>
      <c r="R24" s="33"/>
      <c r="S24" s="297"/>
      <c r="T24" s="199"/>
      <c r="U24" s="199"/>
      <c r="V24" s="199"/>
      <c r="W24" s="200"/>
      <c r="X24" s="34"/>
      <c r="Y24" s="34"/>
      <c r="Z24" s="34"/>
      <c r="AA24" s="34"/>
      <c r="AB24" s="34"/>
      <c r="AC24" s="34"/>
    </row>
    <row r="25" spans="1:29" x14ac:dyDescent="0.3">
      <c r="A25" s="8"/>
      <c r="B25" s="180" t="s">
        <v>79</v>
      </c>
      <c r="C25" s="165"/>
      <c r="D25" s="165"/>
      <c r="E25" s="101"/>
      <c r="F25" s="20"/>
      <c r="G25" s="40" t="s">
        <v>81</v>
      </c>
      <c r="H25" s="53"/>
      <c r="I25" s="127"/>
      <c r="J25" s="20"/>
      <c r="K25" s="20"/>
      <c r="L25" s="20"/>
      <c r="M25" s="20"/>
      <c r="N25" s="20"/>
      <c r="O25" s="24"/>
      <c r="P25" s="24"/>
      <c r="Q25" s="21"/>
      <c r="R25" s="33"/>
      <c r="S25" s="293" t="s">
        <v>67</v>
      </c>
      <c r="T25" s="181"/>
      <c r="U25" s="181"/>
      <c r="V25" s="181"/>
      <c r="W25" s="182"/>
      <c r="X25" s="34"/>
      <c r="Y25" s="34"/>
      <c r="Z25" s="34"/>
      <c r="AA25" s="34"/>
      <c r="AB25" s="34"/>
      <c r="AC25" s="34"/>
    </row>
    <row r="26" spans="1:29" x14ac:dyDescent="0.3">
      <c r="A26" s="8"/>
      <c r="B26" s="18"/>
      <c r="C26" s="20"/>
      <c r="D26" s="20"/>
      <c r="E26" s="20"/>
      <c r="F26" s="20"/>
      <c r="G26" s="20"/>
      <c r="H26" s="20"/>
      <c r="I26" s="125"/>
      <c r="J26" s="27"/>
      <c r="K26" s="27"/>
      <c r="L26" s="218" t="s">
        <v>97</v>
      </c>
      <c r="M26" s="218"/>
      <c r="N26" s="219"/>
      <c r="O26" s="10">
        <f>SUM(O7:O24)</f>
        <v>0</v>
      </c>
      <c r="P26" s="10">
        <f>SUM(P7:P24)</f>
        <v>0</v>
      </c>
      <c r="Q26" s="10">
        <f>SUM(Q7:Q24)</f>
        <v>0</v>
      </c>
      <c r="R26" s="37"/>
      <c r="S26" s="294"/>
      <c r="T26" s="183"/>
      <c r="U26" s="183"/>
      <c r="V26" s="183"/>
      <c r="W26" s="184"/>
      <c r="X26" s="34"/>
      <c r="Y26" s="34"/>
      <c r="Z26" s="34"/>
      <c r="AA26" s="34"/>
      <c r="AB26" s="34"/>
      <c r="AC26" s="34"/>
    </row>
    <row r="27" spans="1:29" x14ac:dyDescent="0.3">
      <c r="A27" s="8"/>
      <c r="B27" s="170" t="s">
        <v>46</v>
      </c>
      <c r="C27" s="171"/>
      <c r="D27" s="171"/>
      <c r="E27" s="101"/>
      <c r="F27" s="20"/>
      <c r="G27" s="40" t="s">
        <v>202</v>
      </c>
      <c r="H27" s="53"/>
      <c r="I27" s="127"/>
      <c r="J27" s="289" t="s">
        <v>140</v>
      </c>
      <c r="K27" s="289"/>
      <c r="L27" s="289"/>
      <c r="M27" s="289"/>
      <c r="N27" s="289"/>
      <c r="O27" s="289"/>
      <c r="P27" s="289"/>
      <c r="Q27" s="290"/>
      <c r="R27" s="34"/>
      <c r="S27" s="34"/>
      <c r="T27" s="34"/>
      <c r="U27" s="34"/>
      <c r="V27" s="34"/>
      <c r="W27" s="34"/>
      <c r="X27" s="34"/>
      <c r="Y27" s="34"/>
      <c r="Z27" s="34"/>
    </row>
    <row r="28" spans="1:29" x14ac:dyDescent="0.3">
      <c r="A28" s="8"/>
      <c r="B28" s="18"/>
      <c r="C28" s="20"/>
      <c r="D28" s="20"/>
      <c r="E28" s="20"/>
      <c r="F28" s="20"/>
      <c r="G28" s="20"/>
      <c r="H28" s="20"/>
      <c r="I28" s="125"/>
      <c r="J28" s="291"/>
      <c r="K28" s="291"/>
      <c r="L28" s="291"/>
      <c r="M28" s="291"/>
      <c r="N28" s="291"/>
      <c r="O28" s="291"/>
      <c r="P28" s="291"/>
      <c r="Q28" s="292"/>
      <c r="R28" s="34"/>
      <c r="S28" s="34"/>
      <c r="T28" s="34"/>
      <c r="U28" s="34"/>
      <c r="V28" s="34"/>
      <c r="W28" s="34"/>
      <c r="X28" s="34"/>
      <c r="Y28" s="34"/>
      <c r="Z28" s="34"/>
    </row>
    <row r="29" spans="1:29" x14ac:dyDescent="0.3">
      <c r="A29" s="8"/>
      <c r="B29" s="180" t="s">
        <v>82</v>
      </c>
      <c r="C29" s="165"/>
      <c r="D29" s="165"/>
      <c r="E29" s="101"/>
      <c r="F29" s="165" t="s">
        <v>47</v>
      </c>
      <c r="G29" s="175"/>
      <c r="H29" s="122"/>
      <c r="I29" s="128"/>
      <c r="J29" s="20"/>
      <c r="K29" s="20"/>
      <c r="L29" s="20"/>
      <c r="M29" s="20"/>
      <c r="N29" s="20"/>
      <c r="O29" s="20"/>
      <c r="P29" s="20"/>
      <c r="Q29" s="21"/>
      <c r="R29" s="34"/>
      <c r="S29" s="34"/>
      <c r="T29" s="34"/>
      <c r="U29" s="34"/>
      <c r="V29" s="34"/>
      <c r="W29" s="34"/>
      <c r="X29" s="34"/>
      <c r="Y29" s="34"/>
      <c r="Z29" s="34"/>
    </row>
    <row r="30" spans="1:29" x14ac:dyDescent="0.3">
      <c r="A30" s="8"/>
      <c r="B30" s="26"/>
      <c r="C30" s="27"/>
      <c r="D30" s="27"/>
      <c r="E30" s="27"/>
      <c r="F30" s="27"/>
      <c r="G30" s="27"/>
      <c r="H30" s="27"/>
      <c r="I30" s="125"/>
      <c r="J30" s="165" t="s">
        <v>55</v>
      </c>
      <c r="K30" s="165"/>
      <c r="L30" s="165"/>
      <c r="M30" s="175"/>
      <c r="N30" s="102"/>
      <c r="O30" s="180" t="s">
        <v>58</v>
      </c>
      <c r="P30" s="165"/>
      <c r="Q30" s="102"/>
      <c r="R30" s="34"/>
      <c r="S30" s="34"/>
      <c r="T30" s="34"/>
      <c r="U30" s="34"/>
      <c r="V30" s="34"/>
      <c r="W30" s="34"/>
      <c r="X30" s="34"/>
      <c r="Y30" s="34"/>
      <c r="Z30" s="34"/>
    </row>
    <row r="31" spans="1:29" x14ac:dyDescent="0.3">
      <c r="A31" s="8"/>
      <c r="B31" s="287" t="s">
        <v>48</v>
      </c>
      <c r="C31" s="288"/>
      <c r="D31" s="288"/>
      <c r="E31" s="288"/>
      <c r="F31" s="288"/>
      <c r="G31" s="288"/>
      <c r="H31" s="288"/>
      <c r="I31" s="129"/>
      <c r="J31" s="20"/>
      <c r="K31" s="20"/>
      <c r="L31" s="20"/>
      <c r="M31" s="20"/>
      <c r="N31" s="20"/>
      <c r="O31" s="20"/>
      <c r="P31" s="20"/>
      <c r="Q31" s="21"/>
      <c r="R31" s="34"/>
      <c r="S31" s="34"/>
      <c r="T31" s="34"/>
      <c r="U31" s="34"/>
      <c r="V31" s="34"/>
      <c r="W31" s="34"/>
      <c r="X31" s="34"/>
      <c r="Y31" s="34"/>
      <c r="Z31" s="34"/>
    </row>
    <row r="32" spans="1:29" x14ac:dyDescent="0.3">
      <c r="A32" s="8"/>
      <c r="B32" s="39" t="s">
        <v>52</v>
      </c>
      <c r="C32" s="101"/>
      <c r="D32" s="20"/>
      <c r="E32" s="20"/>
      <c r="F32" s="165" t="s">
        <v>50</v>
      </c>
      <c r="G32" s="165"/>
      <c r="H32" s="122"/>
      <c r="I32" s="128"/>
      <c r="J32" s="165" t="s">
        <v>56</v>
      </c>
      <c r="K32" s="165"/>
      <c r="L32" s="165"/>
      <c r="M32" s="175"/>
      <c r="N32" s="102"/>
      <c r="O32" s="165" t="s">
        <v>69</v>
      </c>
      <c r="P32" s="165"/>
      <c r="Q32" s="102"/>
      <c r="R32" s="34"/>
      <c r="S32" s="34"/>
      <c r="T32" s="34"/>
      <c r="U32" s="34"/>
      <c r="V32" s="34"/>
      <c r="W32" s="34"/>
      <c r="X32" s="34"/>
      <c r="Y32" s="34"/>
      <c r="Z32" s="34"/>
    </row>
    <row r="33" spans="1:29" x14ac:dyDescent="0.3">
      <c r="A33" s="8"/>
      <c r="B33" s="18"/>
      <c r="C33" s="20"/>
      <c r="D33" s="20"/>
      <c r="E33" s="20"/>
      <c r="F33" s="20"/>
      <c r="G33" s="20"/>
      <c r="H33" s="20"/>
      <c r="I33" s="125"/>
      <c r="J33" s="20"/>
      <c r="K33" s="20"/>
      <c r="L33" s="20"/>
      <c r="M33" s="20"/>
      <c r="N33" s="20"/>
      <c r="O33" s="20"/>
      <c r="P33" s="20"/>
      <c r="Q33" s="21"/>
      <c r="R33" s="34"/>
      <c r="S33" s="34"/>
      <c r="T33" s="34"/>
      <c r="U33" s="34"/>
      <c r="V33" s="34"/>
      <c r="W33" s="34"/>
      <c r="X33" s="34"/>
      <c r="Y33" s="34"/>
      <c r="Z33" s="34"/>
    </row>
    <row r="34" spans="1:29" x14ac:dyDescent="0.3">
      <c r="A34" s="8"/>
      <c r="B34" s="39" t="s">
        <v>54</v>
      </c>
      <c r="C34" s="101"/>
      <c r="D34" s="31"/>
      <c r="E34" s="31"/>
      <c r="F34" s="165" t="s">
        <v>51</v>
      </c>
      <c r="G34" s="165"/>
      <c r="H34" s="122"/>
      <c r="I34" s="128"/>
      <c r="J34" s="165" t="s">
        <v>57</v>
      </c>
      <c r="K34" s="165"/>
      <c r="L34" s="165"/>
      <c r="M34" s="165"/>
      <c r="N34" s="102"/>
      <c r="O34" s="170" t="s">
        <v>60</v>
      </c>
      <c r="P34" s="171"/>
      <c r="Q34" s="101"/>
      <c r="R34" s="34"/>
      <c r="S34" s="34"/>
      <c r="T34" s="34"/>
      <c r="U34" s="34"/>
      <c r="V34" s="34"/>
      <c r="W34" s="34"/>
      <c r="X34" s="34"/>
      <c r="Y34" s="34"/>
      <c r="Z34" s="34"/>
    </row>
    <row r="35" spans="1:29" x14ac:dyDescent="0.3">
      <c r="A35" s="8"/>
      <c r="B35" s="18"/>
      <c r="C35" s="20"/>
      <c r="D35" s="20"/>
      <c r="E35" s="20"/>
      <c r="F35" s="20"/>
      <c r="G35" s="20"/>
      <c r="H35" s="20"/>
      <c r="I35" s="125"/>
      <c r="J35" s="20"/>
      <c r="K35" s="20"/>
      <c r="L35" s="20"/>
      <c r="M35" s="20"/>
      <c r="N35" s="20"/>
      <c r="O35" s="20"/>
      <c r="P35" s="20"/>
      <c r="Q35" s="21"/>
      <c r="R35" s="34"/>
      <c r="S35" s="34"/>
      <c r="T35" s="34"/>
      <c r="U35" s="34"/>
      <c r="V35" s="34"/>
      <c r="W35" s="34"/>
      <c r="X35" s="34"/>
      <c r="Y35" s="34"/>
      <c r="Z35" s="34"/>
    </row>
    <row r="36" spans="1:29" ht="15" thickBot="1" x14ac:dyDescent="0.35">
      <c r="A36" s="8"/>
      <c r="B36" s="41" t="s">
        <v>53</v>
      </c>
      <c r="C36" s="101"/>
      <c r="D36" s="27"/>
      <c r="E36" s="172" t="s">
        <v>103</v>
      </c>
      <c r="F36" s="172"/>
      <c r="G36" s="172"/>
      <c r="H36" s="123"/>
      <c r="I36" s="130"/>
      <c r="J36" s="172" t="s">
        <v>203</v>
      </c>
      <c r="K36" s="172"/>
      <c r="L36" s="172"/>
      <c r="M36" s="172"/>
      <c r="N36" s="101"/>
      <c r="O36" s="173" t="s">
        <v>61</v>
      </c>
      <c r="P36" s="174"/>
      <c r="Q36" s="102"/>
      <c r="R36" s="34"/>
      <c r="S36" s="34"/>
      <c r="T36" s="34"/>
      <c r="U36" s="34"/>
      <c r="V36" s="34"/>
      <c r="W36" s="34"/>
      <c r="X36" s="34"/>
      <c r="Y36" s="34"/>
      <c r="Z36" s="34"/>
    </row>
    <row r="37" spans="1:29" x14ac:dyDescent="0.3">
      <c r="A37" s="8"/>
      <c r="B37" s="34"/>
      <c r="C37" s="8"/>
      <c r="D37" s="8"/>
      <c r="E37" s="8"/>
      <c r="F37" s="8"/>
      <c r="G37" s="8"/>
      <c r="H37" s="8"/>
      <c r="I37" s="8"/>
      <c r="J37" s="8"/>
      <c r="K37" s="8"/>
      <c r="L37" s="8"/>
      <c r="M37" s="8"/>
      <c r="N37" s="8"/>
      <c r="O37" s="8"/>
      <c r="P37" s="8"/>
      <c r="Q37" s="35"/>
      <c r="R37" s="8"/>
      <c r="S37" s="8"/>
      <c r="T37" s="34"/>
      <c r="U37" s="34"/>
      <c r="V37" s="34"/>
      <c r="W37" s="34"/>
      <c r="X37" s="34"/>
      <c r="Y37" s="34"/>
      <c r="Z37" s="34"/>
      <c r="AA37" s="34"/>
      <c r="AB37" s="34"/>
      <c r="AC37" s="34"/>
    </row>
    <row r="38" spans="1:29" x14ac:dyDescent="0.3">
      <c r="A38" s="34"/>
      <c r="B38" s="34"/>
      <c r="C38" s="34"/>
      <c r="D38" s="34"/>
      <c r="E38" s="34"/>
      <c r="F38" s="34"/>
      <c r="G38" s="34"/>
      <c r="H38" s="34"/>
      <c r="I38" s="34"/>
      <c r="J38" s="34"/>
      <c r="K38" s="34"/>
      <c r="L38" s="34"/>
      <c r="M38" s="34"/>
      <c r="N38" s="34"/>
      <c r="O38" s="34"/>
      <c r="P38" s="34"/>
      <c r="Q38" s="8"/>
      <c r="R38" s="8"/>
      <c r="S38" s="8"/>
      <c r="T38" s="34"/>
      <c r="U38" s="34"/>
      <c r="V38" s="34"/>
      <c r="W38" s="34"/>
      <c r="X38" s="34"/>
      <c r="Y38" s="34"/>
      <c r="Z38" s="34"/>
      <c r="AA38" s="34"/>
      <c r="AB38" s="34"/>
      <c r="AC38" s="34"/>
    </row>
    <row r="39" spans="1:29" x14ac:dyDescent="0.3">
      <c r="A39" s="34"/>
      <c r="B39" s="34"/>
      <c r="C39" s="34"/>
      <c r="D39" s="34"/>
      <c r="E39" s="34"/>
      <c r="F39" s="34"/>
      <c r="G39" s="34"/>
      <c r="H39" s="34"/>
      <c r="I39" s="34"/>
      <c r="J39" s="34"/>
      <c r="K39" s="34"/>
      <c r="L39" s="34"/>
      <c r="M39" s="34"/>
      <c r="N39" s="34"/>
      <c r="O39" s="34"/>
      <c r="P39" s="34"/>
      <c r="Q39" s="8"/>
      <c r="R39" s="8"/>
      <c r="S39" s="8"/>
      <c r="T39" s="34"/>
      <c r="U39" s="34"/>
      <c r="V39" s="34"/>
      <c r="W39" s="34"/>
      <c r="X39" s="34"/>
      <c r="Y39" s="34"/>
      <c r="Z39" s="34"/>
      <c r="AA39" s="34"/>
      <c r="AB39" s="34"/>
      <c r="AC39" s="34"/>
    </row>
    <row r="40" spans="1:29" x14ac:dyDescent="0.3">
      <c r="A40" s="34"/>
      <c r="B40" s="34"/>
      <c r="C40" s="34"/>
      <c r="D40" s="34"/>
      <c r="E40" s="34"/>
      <c r="F40" s="34"/>
      <c r="G40" s="34"/>
      <c r="H40" s="34"/>
      <c r="I40" s="34"/>
      <c r="J40" s="34"/>
      <c r="K40" s="34"/>
      <c r="L40" s="34"/>
      <c r="M40" s="34"/>
      <c r="N40" s="34"/>
      <c r="O40" s="34"/>
      <c r="P40" s="34"/>
      <c r="Q40" s="8"/>
      <c r="R40" s="8"/>
      <c r="S40" s="8"/>
      <c r="T40" s="34"/>
      <c r="U40" s="34"/>
      <c r="V40" s="34"/>
      <c r="W40" s="34"/>
      <c r="X40" s="34"/>
      <c r="Y40" s="34"/>
      <c r="Z40" s="34"/>
      <c r="AA40" s="34"/>
      <c r="AB40" s="34"/>
      <c r="AC40" s="34"/>
    </row>
    <row r="41" spans="1:29" x14ac:dyDescent="0.3">
      <c r="A41" s="34"/>
      <c r="B41" s="34"/>
      <c r="C41" s="34"/>
      <c r="D41" s="34"/>
      <c r="E41" s="34"/>
      <c r="F41" s="34"/>
      <c r="G41" s="34"/>
      <c r="H41" s="34"/>
      <c r="I41" s="34"/>
      <c r="J41" s="34"/>
      <c r="K41" s="34"/>
      <c r="L41" s="34"/>
      <c r="M41" s="34"/>
      <c r="N41" s="34"/>
      <c r="O41" s="34"/>
      <c r="P41" s="34"/>
      <c r="Q41" s="8"/>
      <c r="R41" s="8"/>
      <c r="S41" s="8"/>
      <c r="T41" s="34"/>
      <c r="U41" s="34"/>
      <c r="V41" s="34"/>
      <c r="W41" s="34"/>
      <c r="X41" s="34"/>
      <c r="Y41" s="34"/>
      <c r="Z41" s="34"/>
      <c r="AA41" s="34"/>
      <c r="AB41" s="34"/>
      <c r="AC41" s="34"/>
    </row>
    <row r="42" spans="1:29" x14ac:dyDescent="0.3">
      <c r="A42" s="34"/>
      <c r="B42" s="34"/>
      <c r="C42" s="34"/>
      <c r="D42" s="34"/>
      <c r="E42" s="34"/>
      <c r="F42" s="34"/>
      <c r="G42" s="34"/>
      <c r="H42" s="34"/>
      <c r="I42" s="34"/>
      <c r="J42" s="34"/>
      <c r="K42" s="34"/>
      <c r="L42" s="34"/>
      <c r="M42" s="34"/>
      <c r="N42" s="34"/>
      <c r="O42" s="34"/>
      <c r="P42" s="34"/>
      <c r="Q42" s="8"/>
      <c r="R42" s="8"/>
      <c r="S42" s="8"/>
      <c r="T42" s="34"/>
      <c r="U42" s="34"/>
      <c r="V42" s="34"/>
      <c r="W42" s="34"/>
      <c r="X42" s="34"/>
      <c r="Y42" s="34"/>
      <c r="Z42" s="34"/>
      <c r="AA42" s="34"/>
      <c r="AB42" s="34"/>
      <c r="AC42" s="34"/>
    </row>
    <row r="43" spans="1:29" x14ac:dyDescent="0.3">
      <c r="A43" s="34"/>
      <c r="B43" s="34"/>
      <c r="C43" s="34"/>
      <c r="D43" s="34"/>
      <c r="E43" s="34"/>
      <c r="F43" s="34"/>
      <c r="G43" s="34"/>
      <c r="H43" s="34"/>
      <c r="I43" s="34"/>
      <c r="J43" s="34"/>
      <c r="K43" s="34"/>
      <c r="L43" s="34"/>
      <c r="M43" s="34"/>
      <c r="N43" s="34"/>
      <c r="O43" s="34"/>
      <c r="P43" s="34"/>
      <c r="Q43" s="8"/>
      <c r="R43" s="8"/>
      <c r="S43" s="8"/>
      <c r="T43" s="34"/>
      <c r="U43" s="34"/>
      <c r="V43" s="34"/>
      <c r="W43" s="34"/>
      <c r="X43" s="34"/>
      <c r="Y43" s="34"/>
      <c r="Z43" s="34"/>
      <c r="AA43" s="34"/>
      <c r="AB43" s="34"/>
      <c r="AC43" s="34"/>
    </row>
    <row r="44" spans="1:29" x14ac:dyDescent="0.3">
      <c r="A44" s="34"/>
      <c r="B44" s="34"/>
      <c r="C44" s="34"/>
      <c r="D44" s="34"/>
      <c r="E44" s="34"/>
      <c r="F44" s="34"/>
      <c r="G44" s="34"/>
      <c r="H44" s="34"/>
      <c r="I44" s="34"/>
      <c r="J44" s="34"/>
      <c r="K44" s="34"/>
      <c r="L44" s="34"/>
      <c r="M44" s="34"/>
      <c r="N44" s="34"/>
      <c r="O44" s="34"/>
      <c r="P44" s="34"/>
      <c r="Q44" s="8"/>
      <c r="R44" s="8"/>
      <c r="S44" s="8"/>
      <c r="T44" s="34"/>
      <c r="U44" s="34"/>
      <c r="V44" s="34"/>
      <c r="W44" s="34"/>
      <c r="X44" s="34"/>
      <c r="Y44" s="34"/>
      <c r="Z44" s="34"/>
      <c r="AA44" s="34"/>
      <c r="AB44" s="34"/>
      <c r="AC44" s="34"/>
    </row>
    <row r="45" spans="1:29" x14ac:dyDescent="0.3">
      <c r="A45" s="34"/>
      <c r="B45" s="34"/>
      <c r="C45" s="34"/>
      <c r="D45" s="34"/>
      <c r="E45" s="34"/>
      <c r="F45" s="34"/>
      <c r="G45" s="34"/>
      <c r="H45" s="34"/>
      <c r="I45" s="34"/>
      <c r="J45" s="34"/>
      <c r="K45" s="34"/>
      <c r="L45" s="34"/>
      <c r="M45" s="34"/>
      <c r="N45" s="34"/>
      <c r="O45" s="34"/>
      <c r="P45" s="34"/>
      <c r="Q45" s="8"/>
      <c r="R45" s="8"/>
      <c r="S45" s="8"/>
      <c r="T45" s="34"/>
      <c r="U45" s="34"/>
      <c r="V45" s="34"/>
      <c r="W45" s="34"/>
      <c r="X45" s="34"/>
      <c r="Y45" s="34"/>
      <c r="Z45" s="34"/>
      <c r="AA45" s="34"/>
      <c r="AB45" s="34"/>
      <c r="AC45" s="34"/>
    </row>
    <row r="46" spans="1:29" x14ac:dyDescent="0.3">
      <c r="A46" s="34"/>
      <c r="B46" s="34"/>
      <c r="C46" s="34"/>
      <c r="D46" s="34"/>
      <c r="E46" s="34"/>
      <c r="F46" s="34"/>
      <c r="G46" s="34"/>
      <c r="H46" s="34"/>
      <c r="I46" s="34"/>
      <c r="J46" s="34"/>
      <c r="K46" s="34"/>
      <c r="L46" s="34"/>
      <c r="M46" s="34"/>
      <c r="N46" s="34"/>
      <c r="O46" s="34"/>
      <c r="P46" s="34"/>
      <c r="Q46" s="8"/>
      <c r="R46" s="8"/>
      <c r="S46" s="8"/>
      <c r="T46" s="34"/>
      <c r="U46" s="34"/>
      <c r="V46" s="34"/>
      <c r="W46" s="34"/>
      <c r="X46" s="34"/>
      <c r="Y46" s="34"/>
      <c r="Z46" s="34"/>
      <c r="AA46" s="34"/>
      <c r="AB46" s="34"/>
      <c r="AC46" s="34"/>
    </row>
    <row r="47" spans="1:29" x14ac:dyDescent="0.3">
      <c r="A47" s="34"/>
      <c r="B47" s="34"/>
      <c r="C47" s="34"/>
      <c r="D47" s="34"/>
      <c r="E47" s="34"/>
      <c r="F47" s="34"/>
      <c r="G47" s="34"/>
      <c r="H47" s="34"/>
      <c r="I47" s="34"/>
      <c r="J47" s="34"/>
      <c r="K47" s="34"/>
      <c r="L47" s="34"/>
      <c r="M47" s="34"/>
      <c r="N47" s="34"/>
      <c r="O47" s="34"/>
      <c r="P47" s="34"/>
      <c r="Q47" s="8"/>
      <c r="R47" s="8"/>
      <c r="S47" s="8"/>
      <c r="T47" s="34"/>
      <c r="U47" s="34"/>
      <c r="V47" s="34"/>
      <c r="W47" s="34"/>
      <c r="X47" s="34"/>
      <c r="Y47" s="34"/>
      <c r="Z47" s="34"/>
      <c r="AA47" s="34"/>
      <c r="AB47" s="34"/>
      <c r="AC47" s="34"/>
    </row>
    <row r="48" spans="1:29" x14ac:dyDescent="0.3">
      <c r="A48" s="34"/>
      <c r="B48" s="34"/>
      <c r="C48" s="34"/>
      <c r="D48" s="34"/>
      <c r="E48" s="34"/>
      <c r="F48" s="34"/>
      <c r="G48" s="34"/>
      <c r="H48" s="34"/>
      <c r="I48" s="34"/>
      <c r="J48" s="34"/>
      <c r="K48" s="34"/>
      <c r="L48" s="34"/>
      <c r="M48" s="34"/>
      <c r="N48" s="34"/>
      <c r="O48" s="34"/>
      <c r="P48" s="34"/>
      <c r="Q48" s="8"/>
      <c r="R48" s="8"/>
      <c r="S48" s="8"/>
      <c r="T48" s="34"/>
      <c r="U48" s="34"/>
      <c r="V48" s="34"/>
      <c r="W48" s="34"/>
      <c r="X48" s="34"/>
      <c r="Y48" s="34"/>
      <c r="Z48" s="34"/>
      <c r="AA48" s="34"/>
      <c r="AB48" s="34"/>
      <c r="AC48" s="34"/>
    </row>
    <row r="49" spans="1:29" x14ac:dyDescent="0.3">
      <c r="A49" s="34"/>
      <c r="B49" s="34"/>
      <c r="C49" s="34"/>
      <c r="D49" s="34"/>
      <c r="E49" s="34"/>
      <c r="F49" s="34"/>
      <c r="G49" s="34"/>
      <c r="H49" s="34"/>
      <c r="I49" s="34"/>
      <c r="J49" s="34"/>
      <c r="K49" s="34"/>
      <c r="L49" s="34"/>
      <c r="M49" s="34"/>
      <c r="N49" s="34"/>
      <c r="O49" s="34"/>
      <c r="P49" s="34"/>
      <c r="Q49" s="8"/>
      <c r="R49" s="8"/>
      <c r="S49" s="8"/>
      <c r="T49" s="34"/>
      <c r="U49" s="34"/>
      <c r="V49" s="34"/>
      <c r="W49" s="34"/>
      <c r="X49" s="34"/>
      <c r="Y49" s="34"/>
      <c r="Z49" s="34"/>
      <c r="AA49" s="34"/>
      <c r="AB49" s="34"/>
      <c r="AC49" s="34"/>
    </row>
    <row r="50" spans="1:29" x14ac:dyDescent="0.3">
      <c r="A50" s="34"/>
      <c r="B50" s="34"/>
      <c r="C50" s="34"/>
      <c r="D50" s="34"/>
      <c r="E50" s="34"/>
      <c r="F50" s="34"/>
      <c r="G50" s="34"/>
      <c r="H50" s="34"/>
      <c r="I50" s="34"/>
      <c r="J50" s="34"/>
      <c r="K50" s="34"/>
      <c r="L50" s="34"/>
      <c r="M50" s="34"/>
      <c r="N50" s="34"/>
      <c r="O50" s="34"/>
      <c r="P50" s="34"/>
      <c r="Q50" s="8"/>
      <c r="R50" s="8"/>
      <c r="S50" s="8"/>
      <c r="T50" s="34"/>
      <c r="U50" s="34"/>
      <c r="V50" s="34"/>
      <c r="W50" s="34"/>
      <c r="X50" s="34"/>
      <c r="Y50" s="34"/>
      <c r="Z50" s="34"/>
      <c r="AA50" s="34"/>
      <c r="AB50" s="34"/>
      <c r="AC50" s="34"/>
    </row>
    <row r="51" spans="1:29" x14ac:dyDescent="0.3">
      <c r="A51" s="34"/>
      <c r="B51" s="34"/>
      <c r="C51" s="34"/>
      <c r="D51" s="34"/>
      <c r="E51" s="34"/>
      <c r="F51" s="34"/>
      <c r="G51" s="34"/>
      <c r="H51" s="34"/>
      <c r="I51" s="34"/>
      <c r="J51" s="34"/>
      <c r="K51" s="34"/>
      <c r="L51" s="34"/>
      <c r="M51" s="34"/>
      <c r="N51" s="34"/>
      <c r="O51" s="34"/>
      <c r="P51" s="34"/>
      <c r="Q51" s="8"/>
      <c r="R51" s="8"/>
      <c r="S51" s="8"/>
      <c r="T51" s="34"/>
      <c r="U51" s="34"/>
      <c r="V51" s="34"/>
      <c r="W51" s="34"/>
      <c r="X51" s="34"/>
      <c r="Y51" s="34"/>
      <c r="Z51" s="34"/>
      <c r="AA51" s="34"/>
      <c r="AB51" s="34"/>
      <c r="AC51" s="34"/>
    </row>
    <row r="52" spans="1:29" x14ac:dyDescent="0.3">
      <c r="A52" s="34"/>
      <c r="B52" s="34"/>
      <c r="C52" s="34"/>
      <c r="D52" s="34"/>
      <c r="E52" s="34"/>
      <c r="F52" s="34"/>
      <c r="G52" s="34"/>
      <c r="H52" s="34"/>
      <c r="I52" s="34"/>
      <c r="J52" s="34"/>
      <c r="K52" s="34"/>
      <c r="L52" s="34"/>
      <c r="M52" s="34"/>
      <c r="N52" s="34"/>
      <c r="O52" s="34"/>
      <c r="P52" s="34"/>
      <c r="Q52" s="8"/>
      <c r="R52" s="8"/>
      <c r="S52" s="8"/>
      <c r="T52" s="34"/>
      <c r="U52" s="34"/>
      <c r="V52" s="34"/>
      <c r="W52" s="34"/>
      <c r="X52" s="34"/>
      <c r="Y52" s="34"/>
      <c r="Z52" s="34"/>
      <c r="AA52" s="34"/>
      <c r="AB52" s="34"/>
      <c r="AC52" s="34"/>
    </row>
    <row r="53" spans="1:29" x14ac:dyDescent="0.3">
      <c r="A53" s="34"/>
      <c r="B53" s="34"/>
      <c r="C53" s="34"/>
      <c r="D53" s="34"/>
      <c r="E53" s="34"/>
      <c r="F53" s="34"/>
      <c r="G53" s="34"/>
      <c r="H53" s="34"/>
      <c r="I53" s="34"/>
      <c r="J53" s="34"/>
      <c r="K53" s="34"/>
      <c r="L53" s="34"/>
      <c r="M53" s="34"/>
      <c r="N53" s="34"/>
      <c r="O53" s="34"/>
      <c r="P53" s="34"/>
      <c r="Q53" s="8"/>
      <c r="R53" s="8"/>
      <c r="S53" s="8"/>
      <c r="T53" s="34"/>
      <c r="U53" s="34"/>
      <c r="V53" s="34"/>
      <c r="W53" s="34"/>
      <c r="X53" s="34"/>
      <c r="Y53" s="34"/>
      <c r="Z53" s="34"/>
      <c r="AA53" s="34"/>
      <c r="AB53" s="34"/>
      <c r="AC53" s="34"/>
    </row>
    <row r="54" spans="1:29" x14ac:dyDescent="0.3">
      <c r="A54" s="34"/>
      <c r="B54" s="34"/>
      <c r="C54" s="34"/>
      <c r="D54" s="34"/>
      <c r="E54" s="34"/>
      <c r="F54" s="34"/>
      <c r="G54" s="34"/>
      <c r="H54" s="34"/>
      <c r="I54" s="34"/>
      <c r="J54" s="34"/>
      <c r="K54" s="34"/>
      <c r="L54" s="34"/>
      <c r="M54" s="34"/>
      <c r="N54" s="34"/>
      <c r="O54" s="34"/>
      <c r="P54" s="34"/>
      <c r="Q54" s="8"/>
      <c r="R54" s="8"/>
      <c r="S54" s="8"/>
      <c r="T54" s="34"/>
      <c r="U54" s="34"/>
      <c r="V54" s="34"/>
      <c r="W54" s="34"/>
      <c r="X54" s="34"/>
      <c r="Y54" s="34"/>
      <c r="Z54" s="34"/>
      <c r="AA54" s="34"/>
      <c r="AB54" s="34"/>
      <c r="AC54" s="34"/>
    </row>
    <row r="55" spans="1:29" x14ac:dyDescent="0.3">
      <c r="A55" s="34"/>
      <c r="B55" s="34"/>
      <c r="C55" s="34"/>
      <c r="D55" s="34"/>
      <c r="E55" s="34"/>
      <c r="F55" s="34"/>
      <c r="G55" s="34"/>
      <c r="H55" s="34"/>
      <c r="I55" s="34"/>
      <c r="J55" s="34"/>
      <c r="K55" s="34"/>
      <c r="L55" s="34"/>
      <c r="M55" s="34"/>
      <c r="N55" s="34"/>
      <c r="O55" s="34"/>
      <c r="P55" s="34"/>
      <c r="Q55" s="8"/>
      <c r="R55" s="8"/>
      <c r="S55" s="8"/>
      <c r="T55" s="34"/>
      <c r="U55" s="34"/>
      <c r="V55" s="34"/>
      <c r="W55" s="34"/>
      <c r="X55" s="34"/>
      <c r="Y55" s="34"/>
      <c r="Z55" s="34"/>
      <c r="AA55" s="34"/>
      <c r="AB55" s="34"/>
      <c r="AC55" s="34"/>
    </row>
    <row r="56" spans="1:29" x14ac:dyDescent="0.3">
      <c r="A56" s="34"/>
      <c r="B56" s="34"/>
      <c r="C56" s="34"/>
      <c r="D56" s="34"/>
      <c r="E56" s="34"/>
      <c r="F56" s="34"/>
      <c r="G56" s="34"/>
      <c r="H56" s="34"/>
      <c r="I56" s="34"/>
      <c r="J56" s="34"/>
      <c r="K56" s="34"/>
      <c r="L56" s="34"/>
      <c r="M56" s="34"/>
      <c r="N56" s="34"/>
      <c r="O56" s="34"/>
      <c r="P56" s="34"/>
      <c r="Q56" s="8"/>
      <c r="R56" s="8"/>
      <c r="S56" s="8"/>
      <c r="T56" s="34"/>
      <c r="U56" s="34"/>
      <c r="V56" s="34"/>
      <c r="W56" s="34"/>
      <c r="X56" s="34"/>
      <c r="Y56" s="34"/>
      <c r="Z56" s="34"/>
      <c r="AA56" s="34"/>
      <c r="AB56" s="34"/>
      <c r="AC56" s="34"/>
    </row>
    <row r="57" spans="1:29" x14ac:dyDescent="0.3">
      <c r="A57" s="34"/>
      <c r="B57" s="34"/>
      <c r="C57" s="34"/>
      <c r="D57" s="34"/>
      <c r="E57" s="34"/>
      <c r="F57" s="34"/>
      <c r="G57" s="34"/>
      <c r="H57" s="34"/>
      <c r="I57" s="34"/>
      <c r="J57" s="34"/>
      <c r="K57" s="34"/>
      <c r="L57" s="34"/>
      <c r="M57" s="34"/>
      <c r="N57" s="34"/>
      <c r="O57" s="34"/>
      <c r="P57" s="34"/>
      <c r="Q57" s="8"/>
      <c r="R57" s="8"/>
      <c r="S57" s="8"/>
      <c r="T57" s="34"/>
      <c r="U57" s="34"/>
      <c r="V57" s="34"/>
      <c r="W57" s="34"/>
      <c r="X57" s="34"/>
      <c r="Y57" s="34"/>
      <c r="Z57" s="34"/>
      <c r="AA57" s="34"/>
      <c r="AB57" s="34"/>
      <c r="AC57" s="34"/>
    </row>
    <row r="58" spans="1:29" x14ac:dyDescent="0.3">
      <c r="A58" s="34"/>
      <c r="B58" s="34"/>
      <c r="C58" s="34"/>
      <c r="D58" s="34"/>
      <c r="E58" s="34"/>
      <c r="F58" s="34"/>
      <c r="G58" s="34"/>
      <c r="H58" s="34"/>
      <c r="I58" s="34"/>
      <c r="J58" s="34"/>
      <c r="K58" s="34"/>
      <c r="L58" s="34"/>
      <c r="M58" s="34"/>
      <c r="N58" s="34"/>
      <c r="O58" s="34"/>
      <c r="P58" s="34"/>
      <c r="Q58" s="8"/>
      <c r="R58" s="8"/>
      <c r="S58" s="8"/>
      <c r="T58" s="34"/>
      <c r="U58" s="34"/>
      <c r="V58" s="34"/>
      <c r="W58" s="34"/>
      <c r="X58" s="34"/>
      <c r="Y58" s="34"/>
      <c r="Z58" s="34"/>
      <c r="AA58" s="34"/>
      <c r="AB58" s="34"/>
      <c r="AC58" s="34"/>
    </row>
    <row r="59" spans="1:29" x14ac:dyDescent="0.3">
      <c r="A59" s="34"/>
      <c r="B59" s="34"/>
      <c r="C59" s="34"/>
      <c r="D59" s="34"/>
      <c r="E59" s="34"/>
      <c r="F59" s="34"/>
      <c r="G59" s="34"/>
      <c r="H59" s="34"/>
      <c r="I59" s="34"/>
      <c r="J59" s="34"/>
      <c r="K59" s="34"/>
      <c r="L59" s="34"/>
      <c r="M59" s="34"/>
      <c r="N59" s="34"/>
      <c r="O59" s="34"/>
      <c r="P59" s="34"/>
      <c r="Q59" s="8"/>
      <c r="R59" s="8"/>
      <c r="S59" s="8"/>
      <c r="T59" s="34"/>
      <c r="U59" s="34"/>
      <c r="V59" s="34"/>
      <c r="W59" s="34"/>
      <c r="X59" s="34"/>
      <c r="Y59" s="34"/>
      <c r="Z59" s="34"/>
      <c r="AA59" s="34"/>
      <c r="AB59" s="34"/>
      <c r="AC59" s="34"/>
    </row>
    <row r="60" spans="1:29" x14ac:dyDescent="0.3">
      <c r="A60" s="34"/>
      <c r="B60" s="34"/>
      <c r="C60" s="34"/>
      <c r="D60" s="34"/>
      <c r="E60" s="34"/>
      <c r="F60" s="34"/>
      <c r="G60" s="34"/>
      <c r="H60" s="34"/>
      <c r="I60" s="34"/>
      <c r="J60" s="34"/>
      <c r="K60" s="34"/>
      <c r="L60" s="34"/>
      <c r="M60" s="34"/>
      <c r="N60" s="34"/>
      <c r="O60" s="34"/>
      <c r="P60" s="34"/>
      <c r="Q60" s="8"/>
      <c r="R60" s="8"/>
      <c r="S60" s="8"/>
      <c r="T60" s="34"/>
      <c r="U60" s="34"/>
      <c r="V60" s="34"/>
      <c r="W60" s="34"/>
      <c r="X60" s="34"/>
      <c r="Y60" s="34"/>
      <c r="Z60" s="34"/>
      <c r="AA60" s="34"/>
      <c r="AB60" s="34"/>
      <c r="AC60" s="34"/>
    </row>
    <row r="61" spans="1:29" x14ac:dyDescent="0.3">
      <c r="A61" s="34"/>
      <c r="B61" s="34"/>
      <c r="C61" s="34"/>
      <c r="D61" s="34"/>
      <c r="E61" s="34"/>
      <c r="F61" s="34"/>
      <c r="G61" s="34"/>
      <c r="H61" s="34"/>
      <c r="I61" s="34"/>
      <c r="J61" s="34"/>
      <c r="K61" s="34"/>
      <c r="L61" s="34"/>
      <c r="M61" s="34"/>
      <c r="N61" s="34"/>
      <c r="O61" s="34"/>
      <c r="P61" s="34"/>
      <c r="Q61" s="8"/>
      <c r="R61" s="8"/>
      <c r="S61" s="8"/>
      <c r="T61" s="34"/>
      <c r="U61" s="34"/>
      <c r="V61" s="34"/>
      <c r="W61" s="34"/>
      <c r="X61" s="34"/>
      <c r="Y61" s="34"/>
      <c r="Z61" s="34"/>
      <c r="AA61" s="34"/>
      <c r="AB61" s="34"/>
      <c r="AC61" s="34"/>
    </row>
    <row r="62" spans="1:29" x14ac:dyDescent="0.3">
      <c r="A62" s="34"/>
      <c r="B62" s="34"/>
      <c r="C62" s="34"/>
      <c r="D62" s="34"/>
      <c r="E62" s="34"/>
      <c r="F62" s="34"/>
      <c r="G62" s="34"/>
      <c r="H62" s="34"/>
      <c r="I62" s="34"/>
      <c r="J62" s="34"/>
      <c r="K62" s="34"/>
      <c r="L62" s="34"/>
      <c r="M62" s="34"/>
      <c r="N62" s="34"/>
      <c r="O62" s="34"/>
      <c r="P62" s="34"/>
      <c r="Q62" s="8"/>
      <c r="R62" s="8"/>
      <c r="S62" s="8"/>
      <c r="T62" s="34"/>
      <c r="U62" s="34"/>
      <c r="V62" s="34"/>
      <c r="W62" s="34"/>
      <c r="X62" s="34"/>
      <c r="Y62" s="34"/>
      <c r="Z62" s="34"/>
      <c r="AA62" s="34"/>
      <c r="AB62" s="34"/>
      <c r="AC62" s="34"/>
    </row>
    <row r="63" spans="1:29" x14ac:dyDescent="0.3">
      <c r="A63" s="34"/>
      <c r="B63" s="34"/>
      <c r="C63" s="34"/>
      <c r="D63" s="34"/>
      <c r="E63" s="34"/>
      <c r="F63" s="34"/>
      <c r="G63" s="34"/>
      <c r="H63" s="34"/>
      <c r="I63" s="34"/>
      <c r="J63" s="34"/>
      <c r="K63" s="34"/>
      <c r="L63" s="34"/>
      <c r="M63" s="34"/>
      <c r="N63" s="34"/>
      <c r="O63" s="34"/>
      <c r="P63" s="34"/>
      <c r="Q63" s="8"/>
      <c r="R63" s="8"/>
      <c r="S63" s="8"/>
      <c r="T63" s="34"/>
      <c r="U63" s="34"/>
      <c r="V63" s="34"/>
      <c r="W63" s="34"/>
      <c r="X63" s="34"/>
      <c r="Y63" s="34"/>
      <c r="Z63" s="34"/>
      <c r="AA63" s="34"/>
      <c r="AB63" s="34"/>
      <c r="AC63" s="34"/>
    </row>
    <row r="64" spans="1:29" x14ac:dyDescent="0.3">
      <c r="A64" s="34"/>
      <c r="B64" s="34"/>
      <c r="C64" s="34"/>
      <c r="D64" s="34"/>
      <c r="E64" s="34"/>
      <c r="F64" s="34"/>
      <c r="G64" s="34"/>
      <c r="H64" s="34"/>
      <c r="I64" s="34"/>
      <c r="J64" s="34"/>
      <c r="K64" s="34"/>
      <c r="L64" s="34"/>
      <c r="M64" s="34"/>
      <c r="N64" s="34"/>
      <c r="O64" s="34"/>
      <c r="P64" s="34"/>
      <c r="Q64" s="8"/>
      <c r="R64" s="8"/>
      <c r="S64" s="8"/>
      <c r="T64" s="34"/>
      <c r="U64" s="34"/>
      <c r="V64" s="34"/>
      <c r="W64" s="34"/>
      <c r="X64" s="34"/>
      <c r="Y64" s="34"/>
      <c r="Z64" s="34"/>
      <c r="AA64" s="34"/>
      <c r="AB64" s="34"/>
      <c r="AC64" s="34"/>
    </row>
    <row r="65" spans="1:29" x14ac:dyDescent="0.3">
      <c r="A65" s="34"/>
      <c r="B65" s="34"/>
      <c r="C65" s="34"/>
      <c r="D65" s="34"/>
      <c r="E65" s="34"/>
      <c r="F65" s="34"/>
      <c r="G65" s="34"/>
      <c r="H65" s="34"/>
      <c r="I65" s="34"/>
      <c r="J65" s="34"/>
      <c r="K65" s="34"/>
      <c r="L65" s="34"/>
      <c r="M65" s="34"/>
      <c r="N65" s="34"/>
      <c r="O65" s="34"/>
      <c r="P65" s="34"/>
      <c r="Q65" s="8"/>
      <c r="R65" s="8"/>
      <c r="S65" s="8"/>
      <c r="T65" s="34"/>
      <c r="U65" s="34"/>
      <c r="V65" s="34"/>
      <c r="W65" s="34"/>
      <c r="X65" s="34"/>
      <c r="Y65" s="34"/>
      <c r="Z65" s="34"/>
      <c r="AA65" s="34"/>
      <c r="AB65" s="34"/>
      <c r="AC65" s="34"/>
    </row>
    <row r="66" spans="1:29" x14ac:dyDescent="0.3">
      <c r="A66" s="34"/>
      <c r="B66" s="34"/>
      <c r="C66" s="34"/>
      <c r="D66" s="34"/>
      <c r="E66" s="34"/>
      <c r="F66" s="34"/>
      <c r="G66" s="34"/>
      <c r="H66" s="34"/>
      <c r="I66" s="34"/>
      <c r="J66" s="34"/>
      <c r="K66" s="34"/>
      <c r="L66" s="34"/>
      <c r="M66" s="34"/>
      <c r="N66" s="34"/>
      <c r="O66" s="34"/>
      <c r="P66" s="34"/>
      <c r="Q66" s="8"/>
      <c r="R66" s="8"/>
      <c r="S66" s="8"/>
      <c r="T66" s="34"/>
      <c r="U66" s="34"/>
      <c r="V66" s="34"/>
      <c r="W66" s="34"/>
      <c r="X66" s="34"/>
      <c r="Y66" s="34"/>
      <c r="Z66" s="34"/>
      <c r="AA66" s="34"/>
      <c r="AB66" s="34"/>
      <c r="AC66" s="34"/>
    </row>
    <row r="67" spans="1:29" x14ac:dyDescent="0.3">
      <c r="A67" s="34"/>
      <c r="B67" s="34"/>
      <c r="C67" s="34"/>
      <c r="D67" s="34"/>
      <c r="E67" s="34"/>
      <c r="F67" s="34"/>
      <c r="G67" s="34"/>
      <c r="H67" s="34"/>
      <c r="I67" s="34"/>
      <c r="J67" s="34"/>
      <c r="K67" s="34"/>
      <c r="L67" s="34"/>
      <c r="M67" s="34"/>
      <c r="N67" s="34"/>
      <c r="O67" s="34"/>
      <c r="P67" s="34"/>
      <c r="Q67" s="8"/>
      <c r="R67" s="8"/>
      <c r="S67" s="8"/>
      <c r="T67" s="34"/>
      <c r="U67" s="34"/>
      <c r="V67" s="34"/>
      <c r="W67" s="34"/>
      <c r="X67" s="34"/>
      <c r="Y67" s="34"/>
      <c r="Z67" s="34"/>
      <c r="AA67" s="34"/>
      <c r="AB67" s="34"/>
      <c r="AC67" s="34"/>
    </row>
    <row r="68" spans="1:29" x14ac:dyDescent="0.3">
      <c r="A68" s="34"/>
      <c r="B68" s="34"/>
      <c r="C68" s="34"/>
      <c r="D68" s="34"/>
      <c r="E68" s="34"/>
      <c r="F68" s="34"/>
      <c r="G68" s="34"/>
      <c r="H68" s="34"/>
      <c r="I68" s="34"/>
      <c r="J68" s="34"/>
      <c r="K68" s="34"/>
      <c r="L68" s="34"/>
      <c r="M68" s="34"/>
      <c r="N68" s="34"/>
      <c r="O68" s="34"/>
      <c r="P68" s="34"/>
      <c r="Q68" s="8"/>
      <c r="R68" s="8"/>
      <c r="S68" s="8"/>
      <c r="T68" s="34"/>
      <c r="U68" s="34"/>
      <c r="V68" s="34"/>
      <c r="W68" s="34"/>
      <c r="X68" s="34"/>
      <c r="Y68" s="34"/>
      <c r="Z68" s="34"/>
      <c r="AA68" s="34"/>
      <c r="AB68" s="34"/>
      <c r="AC68" s="34"/>
    </row>
    <row r="69" spans="1:29" x14ac:dyDescent="0.3">
      <c r="A69" s="34"/>
      <c r="B69" s="34"/>
      <c r="C69" s="34"/>
      <c r="D69" s="34"/>
      <c r="E69" s="34"/>
      <c r="F69" s="34"/>
      <c r="G69" s="34"/>
      <c r="H69" s="34"/>
      <c r="I69" s="34"/>
      <c r="J69" s="34"/>
      <c r="K69" s="34"/>
      <c r="L69" s="34"/>
      <c r="M69" s="34"/>
      <c r="N69" s="34"/>
      <c r="O69" s="34"/>
      <c r="P69" s="34"/>
      <c r="Q69" s="8"/>
      <c r="R69" s="8"/>
      <c r="S69" s="8"/>
      <c r="T69" s="34"/>
      <c r="U69" s="34"/>
      <c r="V69" s="34"/>
      <c r="W69" s="34"/>
      <c r="X69" s="34"/>
      <c r="Y69" s="34"/>
      <c r="Z69" s="34"/>
      <c r="AA69" s="34"/>
      <c r="AB69" s="34"/>
      <c r="AC69" s="34"/>
    </row>
    <row r="70" spans="1:29" x14ac:dyDescent="0.3">
      <c r="A70" s="34"/>
      <c r="B70" s="34"/>
      <c r="C70" s="34"/>
      <c r="D70" s="34"/>
      <c r="E70" s="34"/>
      <c r="F70" s="34"/>
      <c r="G70" s="34"/>
      <c r="H70" s="34"/>
      <c r="I70" s="34"/>
      <c r="J70" s="34"/>
      <c r="K70" s="34"/>
      <c r="L70" s="34"/>
      <c r="M70" s="34"/>
      <c r="N70" s="34"/>
      <c r="O70" s="34"/>
      <c r="P70" s="34"/>
      <c r="Q70" s="8"/>
      <c r="R70" s="8"/>
      <c r="S70" s="8"/>
      <c r="T70" s="34"/>
      <c r="U70" s="34"/>
      <c r="V70" s="34"/>
      <c r="W70" s="34"/>
      <c r="X70" s="34"/>
      <c r="Y70" s="34"/>
      <c r="Z70" s="34"/>
      <c r="AA70" s="34"/>
      <c r="AB70" s="34"/>
      <c r="AC70" s="34"/>
    </row>
    <row r="71" spans="1:29" x14ac:dyDescent="0.3">
      <c r="A71" s="34"/>
      <c r="B71" s="34"/>
      <c r="C71" s="34"/>
      <c r="D71" s="34"/>
      <c r="E71" s="34"/>
      <c r="F71" s="34"/>
      <c r="G71" s="34"/>
      <c r="H71" s="34"/>
      <c r="I71" s="34"/>
      <c r="J71" s="34"/>
      <c r="K71" s="34"/>
      <c r="L71" s="34"/>
      <c r="M71" s="34"/>
      <c r="N71" s="34"/>
      <c r="O71" s="34"/>
      <c r="P71" s="34"/>
      <c r="Q71" s="8"/>
      <c r="R71" s="8"/>
      <c r="S71" s="8"/>
      <c r="T71" s="34"/>
      <c r="U71" s="34"/>
      <c r="V71" s="34"/>
      <c r="W71" s="34"/>
      <c r="X71" s="34"/>
      <c r="Y71" s="34"/>
      <c r="Z71" s="34"/>
      <c r="AA71" s="34"/>
      <c r="AB71" s="34"/>
      <c r="AC71" s="34"/>
    </row>
    <row r="72" spans="1:29" x14ac:dyDescent="0.3">
      <c r="A72" s="34"/>
      <c r="B72" s="34"/>
      <c r="C72" s="34"/>
      <c r="D72" s="34"/>
      <c r="E72" s="34"/>
      <c r="F72" s="34"/>
      <c r="G72" s="34"/>
      <c r="H72" s="34"/>
      <c r="I72" s="34"/>
      <c r="J72" s="34"/>
      <c r="K72" s="34"/>
      <c r="L72" s="34"/>
      <c r="M72" s="34"/>
      <c r="N72" s="34"/>
      <c r="O72" s="34"/>
      <c r="P72" s="34"/>
      <c r="Q72" s="8"/>
      <c r="R72" s="8"/>
      <c r="S72" s="8"/>
      <c r="T72" s="34"/>
      <c r="U72" s="34"/>
      <c r="V72" s="34"/>
      <c r="W72" s="34"/>
      <c r="X72" s="34"/>
      <c r="Y72" s="34"/>
      <c r="Z72" s="34"/>
      <c r="AA72" s="34"/>
      <c r="AB72" s="34"/>
      <c r="AC72" s="34"/>
    </row>
    <row r="73" spans="1:29" x14ac:dyDescent="0.3">
      <c r="A73" s="34"/>
      <c r="B73" s="34"/>
      <c r="C73" s="34"/>
      <c r="D73" s="34"/>
      <c r="E73" s="34"/>
      <c r="F73" s="34"/>
      <c r="G73" s="34"/>
      <c r="H73" s="34"/>
      <c r="I73" s="34"/>
      <c r="J73" s="34"/>
      <c r="K73" s="34"/>
      <c r="L73" s="34"/>
      <c r="M73" s="34"/>
      <c r="N73" s="34"/>
      <c r="O73" s="34"/>
      <c r="P73" s="34"/>
      <c r="Q73" s="8"/>
      <c r="R73" s="8"/>
      <c r="S73" s="8"/>
      <c r="T73" s="34"/>
      <c r="U73" s="34"/>
      <c r="V73" s="34"/>
      <c r="W73" s="34"/>
      <c r="X73" s="34"/>
      <c r="Y73" s="34"/>
      <c r="Z73" s="34"/>
      <c r="AA73" s="34"/>
      <c r="AB73" s="34"/>
      <c r="AC73" s="34"/>
    </row>
    <row r="74" spans="1:29" x14ac:dyDescent="0.3">
      <c r="A74" s="34"/>
      <c r="B74" s="34"/>
      <c r="C74" s="34"/>
      <c r="D74" s="34"/>
      <c r="E74" s="34"/>
      <c r="F74" s="34"/>
      <c r="G74" s="34"/>
      <c r="H74" s="34"/>
      <c r="I74" s="34"/>
      <c r="J74" s="34"/>
      <c r="K74" s="34"/>
      <c r="L74" s="34"/>
      <c r="M74" s="34"/>
      <c r="N74" s="34"/>
      <c r="O74" s="34"/>
      <c r="P74" s="34"/>
      <c r="Q74" s="8"/>
      <c r="R74" s="8"/>
      <c r="S74" s="8"/>
      <c r="T74" s="34"/>
      <c r="U74" s="34"/>
      <c r="V74" s="34"/>
      <c r="W74" s="34"/>
      <c r="X74" s="34"/>
      <c r="Y74" s="34"/>
      <c r="Z74" s="34"/>
      <c r="AA74" s="34"/>
      <c r="AB74" s="34"/>
      <c r="AC74" s="34"/>
    </row>
    <row r="75" spans="1:29" x14ac:dyDescent="0.3">
      <c r="A75" s="34"/>
      <c r="B75" s="34"/>
      <c r="C75" s="34"/>
      <c r="D75" s="34"/>
      <c r="E75" s="34"/>
      <c r="F75" s="34"/>
      <c r="G75" s="34"/>
      <c r="H75" s="34"/>
      <c r="I75" s="34"/>
      <c r="J75" s="34"/>
      <c r="K75" s="34"/>
      <c r="L75" s="34"/>
      <c r="M75" s="34"/>
      <c r="N75" s="34"/>
      <c r="O75" s="34"/>
      <c r="P75" s="34"/>
      <c r="Q75" s="8"/>
      <c r="R75" s="8"/>
      <c r="S75" s="8"/>
      <c r="T75" s="34"/>
      <c r="U75" s="34"/>
      <c r="V75" s="34"/>
      <c r="W75" s="34"/>
      <c r="X75" s="34"/>
      <c r="Y75" s="34"/>
      <c r="Z75" s="34"/>
      <c r="AA75" s="34"/>
      <c r="AB75" s="34"/>
      <c r="AC75" s="34"/>
    </row>
    <row r="76" spans="1:29" x14ac:dyDescent="0.3">
      <c r="A76" s="34"/>
      <c r="B76" s="34"/>
      <c r="C76" s="34"/>
      <c r="D76" s="34"/>
      <c r="E76" s="34"/>
      <c r="F76" s="34"/>
      <c r="G76" s="34"/>
      <c r="H76" s="34"/>
      <c r="I76" s="34"/>
      <c r="J76" s="34"/>
      <c r="K76" s="34"/>
      <c r="L76" s="34"/>
      <c r="M76" s="34"/>
      <c r="N76" s="34"/>
      <c r="O76" s="34"/>
      <c r="P76" s="34"/>
      <c r="Q76" s="8"/>
      <c r="R76" s="8"/>
      <c r="S76" s="8"/>
      <c r="T76" s="34"/>
      <c r="U76" s="34"/>
      <c r="V76" s="34"/>
      <c r="W76" s="34"/>
      <c r="X76" s="34"/>
      <c r="Y76" s="34"/>
      <c r="Z76" s="34"/>
      <c r="AA76" s="34"/>
      <c r="AB76" s="34"/>
      <c r="AC76" s="34"/>
    </row>
    <row r="77" spans="1:29" x14ac:dyDescent="0.3">
      <c r="A77" s="34"/>
      <c r="B77" s="34"/>
      <c r="C77" s="34"/>
      <c r="D77" s="34"/>
      <c r="E77" s="34"/>
      <c r="F77" s="34"/>
      <c r="G77" s="34"/>
      <c r="H77" s="34"/>
      <c r="I77" s="34"/>
      <c r="J77" s="34"/>
      <c r="K77" s="34"/>
      <c r="L77" s="34"/>
      <c r="M77" s="34"/>
      <c r="N77" s="34"/>
      <c r="O77" s="34"/>
      <c r="P77" s="34"/>
      <c r="Q77" s="8"/>
      <c r="R77" s="8"/>
      <c r="S77" s="8"/>
      <c r="T77" s="34"/>
      <c r="U77" s="34"/>
      <c r="V77" s="34"/>
      <c r="W77" s="34"/>
      <c r="X77" s="34"/>
      <c r="Y77" s="34"/>
      <c r="Z77" s="34"/>
      <c r="AA77" s="34"/>
      <c r="AB77" s="34"/>
      <c r="AC77" s="34"/>
    </row>
    <row r="78" spans="1:29" x14ac:dyDescent="0.3">
      <c r="A78" s="34"/>
      <c r="B78" s="34"/>
      <c r="C78" s="34"/>
      <c r="D78" s="34"/>
      <c r="E78" s="34"/>
      <c r="F78" s="34"/>
      <c r="G78" s="34"/>
      <c r="H78" s="34"/>
      <c r="I78" s="34"/>
      <c r="J78" s="34"/>
      <c r="K78" s="34"/>
      <c r="L78" s="34"/>
      <c r="M78" s="34"/>
      <c r="N78" s="34"/>
      <c r="O78" s="34"/>
      <c r="P78" s="34"/>
      <c r="Q78" s="8"/>
      <c r="R78" s="8"/>
      <c r="S78" s="8"/>
      <c r="T78" s="34"/>
      <c r="U78" s="34"/>
      <c r="V78" s="34"/>
      <c r="W78" s="34"/>
      <c r="X78" s="34"/>
      <c r="Y78" s="34"/>
      <c r="Z78" s="34"/>
      <c r="AA78" s="34"/>
      <c r="AB78" s="34"/>
      <c r="AC78" s="34"/>
    </row>
    <row r="79" spans="1:29" x14ac:dyDescent="0.3">
      <c r="A79" s="34"/>
      <c r="B79" s="34"/>
      <c r="C79" s="34"/>
      <c r="D79" s="34"/>
      <c r="E79" s="34"/>
      <c r="F79" s="34"/>
      <c r="G79" s="34"/>
      <c r="H79" s="34"/>
      <c r="I79" s="34"/>
      <c r="J79" s="34"/>
      <c r="K79" s="34"/>
      <c r="L79" s="34"/>
      <c r="M79" s="34"/>
      <c r="N79" s="34"/>
      <c r="O79" s="34"/>
      <c r="P79" s="34"/>
      <c r="Q79" s="8"/>
      <c r="R79" s="8"/>
      <c r="S79" s="8"/>
      <c r="T79" s="34"/>
      <c r="U79" s="34"/>
      <c r="V79" s="34"/>
      <c r="W79" s="34"/>
      <c r="X79" s="34"/>
      <c r="Y79" s="34"/>
      <c r="Z79" s="34"/>
      <c r="AA79" s="34"/>
      <c r="AB79" s="34"/>
      <c r="AC79" s="34"/>
    </row>
    <row r="80" spans="1:29" x14ac:dyDescent="0.3">
      <c r="A80" s="34"/>
      <c r="B80" s="34"/>
      <c r="C80" s="34"/>
      <c r="D80" s="34"/>
      <c r="E80" s="34"/>
      <c r="F80" s="34"/>
      <c r="G80" s="34"/>
      <c r="H80" s="34"/>
      <c r="I80" s="34"/>
      <c r="J80" s="34"/>
      <c r="K80" s="34"/>
      <c r="L80" s="34"/>
      <c r="M80" s="34"/>
      <c r="N80" s="34"/>
      <c r="O80" s="34"/>
      <c r="P80" s="34"/>
      <c r="Q80" s="8"/>
      <c r="R80" s="8"/>
      <c r="S80" s="8"/>
      <c r="T80" s="34"/>
      <c r="U80" s="34"/>
      <c r="V80" s="34"/>
      <c r="W80" s="34"/>
      <c r="X80" s="34"/>
      <c r="Y80" s="34"/>
      <c r="Z80" s="34"/>
      <c r="AA80" s="34"/>
      <c r="AB80" s="34"/>
      <c r="AC80" s="34"/>
    </row>
    <row r="81" spans="1:29" x14ac:dyDescent="0.3">
      <c r="A81" s="34"/>
      <c r="B81" s="34"/>
      <c r="C81" s="34"/>
      <c r="D81" s="34"/>
      <c r="E81" s="34"/>
      <c r="F81" s="34"/>
      <c r="G81" s="34"/>
      <c r="H81" s="34"/>
      <c r="I81" s="34"/>
      <c r="J81" s="34"/>
      <c r="K81" s="34"/>
      <c r="L81" s="34"/>
      <c r="M81" s="34"/>
      <c r="N81" s="34"/>
      <c r="O81" s="34"/>
      <c r="P81" s="34"/>
      <c r="Q81" s="8"/>
      <c r="R81" s="8"/>
      <c r="S81" s="8"/>
      <c r="T81" s="34"/>
      <c r="U81" s="34"/>
      <c r="V81" s="34"/>
      <c r="W81" s="34"/>
      <c r="X81" s="34"/>
      <c r="Y81" s="34"/>
      <c r="Z81" s="34"/>
      <c r="AA81" s="34"/>
      <c r="AB81" s="34"/>
      <c r="AC81" s="34"/>
    </row>
    <row r="82" spans="1:29" x14ac:dyDescent="0.3">
      <c r="A82" s="34"/>
      <c r="B82" s="34"/>
      <c r="C82" s="34"/>
      <c r="D82" s="34"/>
      <c r="E82" s="34"/>
      <c r="F82" s="34"/>
      <c r="G82" s="34"/>
      <c r="H82" s="34"/>
      <c r="I82" s="34"/>
      <c r="J82" s="34"/>
      <c r="K82" s="34"/>
      <c r="L82" s="34"/>
      <c r="M82" s="34"/>
      <c r="N82" s="34"/>
      <c r="O82" s="34"/>
      <c r="P82" s="34"/>
      <c r="Q82" s="8"/>
      <c r="R82" s="8"/>
      <c r="S82" s="8"/>
      <c r="T82" s="34"/>
      <c r="U82" s="34"/>
      <c r="V82" s="34"/>
      <c r="W82" s="34"/>
      <c r="X82" s="34"/>
      <c r="Y82" s="34"/>
      <c r="Z82" s="34"/>
      <c r="AA82" s="34"/>
      <c r="AB82" s="34"/>
      <c r="AC82" s="34"/>
    </row>
    <row r="83" spans="1:29" x14ac:dyDescent="0.3">
      <c r="A83" s="34"/>
      <c r="B83" s="34"/>
      <c r="C83" s="34"/>
      <c r="D83" s="34"/>
      <c r="E83" s="34"/>
      <c r="F83" s="34"/>
      <c r="G83" s="34"/>
      <c r="H83" s="34"/>
      <c r="I83" s="34"/>
      <c r="J83" s="34"/>
      <c r="K83" s="34"/>
      <c r="L83" s="34"/>
      <c r="M83" s="34"/>
      <c r="N83" s="34"/>
      <c r="O83" s="34"/>
      <c r="P83" s="34"/>
      <c r="Q83" s="8"/>
      <c r="R83" s="8"/>
      <c r="S83" s="8"/>
      <c r="T83" s="34"/>
      <c r="U83" s="34"/>
      <c r="V83" s="34"/>
      <c r="W83" s="34"/>
      <c r="X83" s="34"/>
      <c r="Y83" s="34"/>
      <c r="Z83" s="34"/>
      <c r="AA83" s="34"/>
      <c r="AB83" s="34"/>
      <c r="AC83" s="34"/>
    </row>
    <row r="84" spans="1:29" x14ac:dyDescent="0.3">
      <c r="A84" s="34"/>
      <c r="B84" s="34"/>
      <c r="C84" s="34"/>
      <c r="D84" s="34"/>
      <c r="E84" s="34"/>
      <c r="F84" s="34"/>
      <c r="G84" s="34"/>
      <c r="H84" s="34"/>
      <c r="I84" s="34"/>
      <c r="J84" s="34"/>
      <c r="K84" s="34"/>
      <c r="L84" s="34"/>
      <c r="M84" s="34"/>
      <c r="N84" s="34"/>
      <c r="O84" s="34"/>
      <c r="P84" s="34"/>
      <c r="Q84" s="8"/>
      <c r="R84" s="8"/>
      <c r="S84" s="8"/>
      <c r="T84" s="34"/>
      <c r="U84" s="34"/>
      <c r="V84" s="34"/>
      <c r="W84" s="34"/>
      <c r="X84" s="34"/>
      <c r="Y84" s="34"/>
      <c r="Z84" s="34"/>
      <c r="AA84" s="34"/>
      <c r="AB84" s="34"/>
      <c r="AC84" s="34"/>
    </row>
    <row r="85" spans="1:29" x14ac:dyDescent="0.3">
      <c r="A85" s="34"/>
      <c r="B85" s="34"/>
      <c r="C85" s="34"/>
      <c r="D85" s="34"/>
      <c r="E85" s="34"/>
      <c r="F85" s="34"/>
      <c r="G85" s="34"/>
      <c r="H85" s="34"/>
      <c r="I85" s="34"/>
      <c r="J85" s="34"/>
      <c r="K85" s="34"/>
      <c r="L85" s="34"/>
      <c r="M85" s="34"/>
      <c r="N85" s="34"/>
      <c r="O85" s="34"/>
      <c r="P85" s="34"/>
      <c r="Q85" s="8"/>
      <c r="R85" s="8"/>
      <c r="S85" s="8"/>
      <c r="T85" s="34"/>
      <c r="U85" s="34"/>
      <c r="V85" s="34"/>
      <c r="W85" s="34"/>
      <c r="X85" s="34"/>
      <c r="Y85" s="34"/>
      <c r="Z85" s="34"/>
      <c r="AA85" s="34"/>
      <c r="AB85" s="34"/>
      <c r="AC85" s="34"/>
    </row>
    <row r="86" spans="1:29" x14ac:dyDescent="0.3">
      <c r="A86" s="34"/>
      <c r="B86" s="34"/>
      <c r="C86" s="34"/>
      <c r="D86" s="34"/>
      <c r="E86" s="34"/>
      <c r="F86" s="34"/>
      <c r="G86" s="34"/>
      <c r="H86" s="34"/>
      <c r="I86" s="34"/>
      <c r="J86" s="34"/>
      <c r="K86" s="34"/>
      <c r="L86" s="34"/>
      <c r="M86" s="34"/>
      <c r="N86" s="34"/>
      <c r="O86" s="34"/>
      <c r="P86" s="34"/>
      <c r="Q86" s="8"/>
      <c r="R86" s="8"/>
      <c r="S86" s="8"/>
      <c r="T86" s="34"/>
      <c r="U86" s="34"/>
      <c r="V86" s="34"/>
      <c r="W86" s="34"/>
      <c r="X86" s="34"/>
      <c r="Y86" s="34"/>
      <c r="Z86" s="34"/>
      <c r="AA86" s="34"/>
      <c r="AB86" s="34"/>
      <c r="AC86" s="34"/>
    </row>
    <row r="87" spans="1:29" x14ac:dyDescent="0.3">
      <c r="A87" s="34"/>
      <c r="B87" s="34"/>
      <c r="C87" s="34"/>
      <c r="D87" s="34"/>
      <c r="E87" s="34"/>
      <c r="F87" s="34"/>
      <c r="G87" s="34"/>
      <c r="H87" s="34"/>
      <c r="I87" s="34"/>
      <c r="J87" s="34"/>
      <c r="K87" s="34"/>
      <c r="L87" s="34"/>
      <c r="M87" s="34"/>
      <c r="N87" s="34"/>
      <c r="O87" s="34"/>
      <c r="P87" s="34"/>
      <c r="Q87" s="8"/>
      <c r="R87" s="8"/>
      <c r="S87" s="8"/>
      <c r="T87" s="34"/>
      <c r="U87" s="34"/>
      <c r="V87" s="34"/>
      <c r="W87" s="34"/>
      <c r="X87" s="34"/>
      <c r="Y87" s="34"/>
      <c r="Z87" s="34"/>
      <c r="AA87" s="34"/>
      <c r="AB87" s="34"/>
      <c r="AC87" s="34"/>
    </row>
    <row r="88" spans="1:29" x14ac:dyDescent="0.3">
      <c r="A88" s="34"/>
      <c r="B88" s="34"/>
      <c r="C88" s="34"/>
      <c r="D88" s="34"/>
      <c r="E88" s="34"/>
      <c r="F88" s="34"/>
      <c r="G88" s="34"/>
      <c r="H88" s="34"/>
      <c r="I88" s="34"/>
      <c r="J88" s="34"/>
      <c r="K88" s="34"/>
      <c r="L88" s="34"/>
      <c r="M88" s="34"/>
      <c r="N88" s="34"/>
      <c r="O88" s="34"/>
      <c r="P88" s="34"/>
      <c r="Q88" s="8"/>
      <c r="R88" s="8"/>
      <c r="S88" s="8"/>
      <c r="T88" s="34"/>
      <c r="U88" s="34"/>
      <c r="V88" s="34"/>
      <c r="W88" s="34"/>
      <c r="X88" s="34"/>
      <c r="Y88" s="34"/>
      <c r="Z88" s="34"/>
      <c r="AA88" s="34"/>
      <c r="AB88" s="34"/>
      <c r="AC88" s="34"/>
    </row>
    <row r="89" spans="1:29" x14ac:dyDescent="0.3">
      <c r="A89" s="34"/>
      <c r="B89" s="34"/>
      <c r="C89" s="34"/>
      <c r="D89" s="34"/>
      <c r="E89" s="34"/>
      <c r="F89" s="34"/>
      <c r="G89" s="34"/>
      <c r="H89" s="34"/>
      <c r="I89" s="34"/>
      <c r="J89" s="34"/>
      <c r="K89" s="34"/>
      <c r="L89" s="34"/>
      <c r="M89" s="34"/>
      <c r="N89" s="34"/>
      <c r="O89" s="34"/>
      <c r="P89" s="34"/>
      <c r="Q89" s="8"/>
      <c r="R89" s="8"/>
      <c r="S89" s="8"/>
      <c r="T89" s="34"/>
      <c r="U89" s="34"/>
      <c r="V89" s="34"/>
      <c r="W89" s="34"/>
      <c r="X89" s="34"/>
      <c r="Y89" s="34"/>
      <c r="Z89" s="34"/>
      <c r="AA89" s="34"/>
      <c r="AB89" s="34"/>
      <c r="AC89" s="34"/>
    </row>
    <row r="90" spans="1:29" x14ac:dyDescent="0.3">
      <c r="A90" s="34"/>
      <c r="B90" s="34"/>
      <c r="C90" s="34"/>
      <c r="D90" s="34"/>
      <c r="E90" s="34"/>
      <c r="F90" s="34"/>
      <c r="G90" s="34"/>
      <c r="H90" s="34"/>
      <c r="I90" s="34"/>
      <c r="J90" s="34"/>
      <c r="K90" s="34"/>
      <c r="L90" s="34"/>
      <c r="M90" s="34"/>
      <c r="N90" s="34"/>
      <c r="O90" s="34"/>
      <c r="P90" s="34"/>
      <c r="Q90" s="8"/>
      <c r="R90" s="8"/>
      <c r="S90" s="8"/>
      <c r="T90" s="34"/>
      <c r="U90" s="34"/>
      <c r="V90" s="34"/>
      <c r="W90" s="34"/>
      <c r="X90" s="34"/>
      <c r="Y90" s="34"/>
      <c r="Z90" s="34"/>
      <c r="AA90" s="34"/>
      <c r="AB90" s="34"/>
      <c r="AC90" s="34"/>
    </row>
    <row r="91" spans="1:29" x14ac:dyDescent="0.3">
      <c r="A91" s="34"/>
      <c r="B91" s="34"/>
      <c r="C91" s="34"/>
      <c r="D91" s="34"/>
      <c r="E91" s="34"/>
      <c r="F91" s="34"/>
      <c r="G91" s="34"/>
      <c r="H91" s="34"/>
      <c r="I91" s="34"/>
      <c r="J91" s="34"/>
      <c r="K91" s="34"/>
      <c r="L91" s="34"/>
      <c r="M91" s="34"/>
      <c r="N91" s="34"/>
      <c r="O91" s="34"/>
      <c r="P91" s="34"/>
      <c r="Q91" s="8"/>
      <c r="R91" s="8"/>
      <c r="S91" s="8"/>
      <c r="T91" s="34"/>
      <c r="U91" s="34"/>
      <c r="V91" s="34"/>
      <c r="W91" s="34"/>
      <c r="X91" s="34"/>
      <c r="Y91" s="34"/>
      <c r="Z91" s="34"/>
      <c r="AA91" s="34"/>
      <c r="AB91" s="34"/>
      <c r="AC91" s="34"/>
    </row>
    <row r="92" spans="1:29" x14ac:dyDescent="0.3">
      <c r="A92" s="34"/>
      <c r="B92" s="34"/>
      <c r="C92" s="34"/>
      <c r="D92" s="34"/>
      <c r="E92" s="34"/>
      <c r="F92" s="34"/>
      <c r="G92" s="34"/>
      <c r="H92" s="34"/>
      <c r="I92" s="34"/>
      <c r="J92" s="34"/>
      <c r="K92" s="34"/>
      <c r="L92" s="34"/>
      <c r="M92" s="34"/>
      <c r="N92" s="34"/>
      <c r="O92" s="34"/>
      <c r="P92" s="34"/>
      <c r="Q92" s="8"/>
      <c r="R92" s="8"/>
      <c r="S92" s="8"/>
      <c r="T92" s="34"/>
      <c r="U92" s="34"/>
      <c r="V92" s="34"/>
      <c r="W92" s="34"/>
      <c r="X92" s="34"/>
      <c r="Y92" s="34"/>
      <c r="Z92" s="34"/>
      <c r="AA92" s="34"/>
      <c r="AB92" s="34"/>
      <c r="AC92" s="34"/>
    </row>
    <row r="93" spans="1:29" x14ac:dyDescent="0.3">
      <c r="A93" s="34"/>
      <c r="B93" s="34"/>
      <c r="C93" s="34"/>
      <c r="D93" s="34"/>
      <c r="E93" s="34"/>
      <c r="F93" s="34"/>
      <c r="G93" s="34"/>
      <c r="H93" s="34"/>
      <c r="I93" s="34"/>
      <c r="J93" s="34"/>
      <c r="K93" s="34"/>
      <c r="L93" s="34"/>
      <c r="M93" s="34"/>
      <c r="N93" s="34"/>
      <c r="O93" s="34"/>
      <c r="P93" s="34"/>
      <c r="Q93" s="8"/>
      <c r="R93" s="8"/>
      <c r="S93" s="8"/>
      <c r="T93" s="34"/>
      <c r="U93" s="34"/>
      <c r="V93" s="34"/>
      <c r="W93" s="34"/>
      <c r="X93" s="34"/>
      <c r="Y93" s="34"/>
      <c r="Z93" s="34"/>
      <c r="AA93" s="34"/>
      <c r="AB93" s="34"/>
      <c r="AC93" s="34"/>
    </row>
    <row r="94" spans="1:29" x14ac:dyDescent="0.3">
      <c r="A94" s="34"/>
      <c r="B94" s="34"/>
      <c r="C94" s="34"/>
      <c r="D94" s="34"/>
      <c r="E94" s="34"/>
      <c r="F94" s="34"/>
      <c r="G94" s="34"/>
      <c r="H94" s="34"/>
      <c r="I94" s="34"/>
      <c r="J94" s="34"/>
      <c r="K94" s="34"/>
      <c r="L94" s="34"/>
      <c r="M94" s="34"/>
      <c r="N94" s="34"/>
      <c r="O94" s="34"/>
      <c r="P94" s="34"/>
      <c r="Q94" s="8"/>
      <c r="R94" s="8"/>
      <c r="S94" s="8"/>
      <c r="T94" s="34"/>
      <c r="U94" s="34"/>
      <c r="V94" s="34"/>
      <c r="W94" s="34"/>
      <c r="X94" s="34"/>
      <c r="Y94" s="34"/>
      <c r="Z94" s="34"/>
      <c r="AA94" s="34"/>
      <c r="AB94" s="34"/>
      <c r="AC94" s="34"/>
    </row>
    <row r="95" spans="1:29" x14ac:dyDescent="0.3">
      <c r="A95" s="34"/>
      <c r="B95" s="34"/>
      <c r="C95" s="34"/>
      <c r="D95" s="34"/>
      <c r="E95" s="34"/>
      <c r="F95" s="34"/>
      <c r="G95" s="34"/>
      <c r="H95" s="34"/>
      <c r="I95" s="34"/>
      <c r="J95" s="34"/>
      <c r="K95" s="34"/>
      <c r="L95" s="34"/>
      <c r="M95" s="34"/>
      <c r="N95" s="34"/>
      <c r="O95" s="34"/>
      <c r="P95" s="34"/>
      <c r="Q95" s="8"/>
      <c r="R95" s="8"/>
      <c r="S95" s="8"/>
      <c r="T95" s="34"/>
      <c r="U95" s="34"/>
      <c r="V95" s="34"/>
      <c r="W95" s="34"/>
      <c r="X95" s="34"/>
      <c r="Y95" s="34"/>
      <c r="Z95" s="34"/>
      <c r="AA95" s="34"/>
      <c r="AB95" s="34"/>
      <c r="AC95" s="34"/>
    </row>
    <row r="96" spans="1:29" x14ac:dyDescent="0.3">
      <c r="A96" s="34"/>
      <c r="B96" s="34"/>
      <c r="C96" s="34"/>
      <c r="D96" s="34"/>
      <c r="E96" s="34"/>
      <c r="F96" s="34"/>
      <c r="G96" s="34"/>
      <c r="H96" s="34"/>
      <c r="I96" s="34"/>
      <c r="J96" s="34"/>
      <c r="K96" s="34"/>
      <c r="L96" s="34"/>
      <c r="M96" s="34"/>
      <c r="N96" s="34"/>
      <c r="O96" s="34"/>
      <c r="P96" s="34"/>
      <c r="Q96" s="8"/>
      <c r="R96" s="8"/>
      <c r="S96" s="8"/>
      <c r="T96" s="34"/>
      <c r="U96" s="34"/>
      <c r="V96" s="34"/>
      <c r="W96" s="34"/>
      <c r="X96" s="34"/>
      <c r="Y96" s="34"/>
      <c r="Z96" s="34"/>
      <c r="AA96" s="34"/>
      <c r="AB96" s="34"/>
      <c r="AC96" s="34"/>
    </row>
    <row r="97" spans="1:29" x14ac:dyDescent="0.3">
      <c r="A97" s="34"/>
      <c r="B97" s="34"/>
      <c r="C97" s="34"/>
      <c r="D97" s="34"/>
      <c r="E97" s="34"/>
      <c r="F97" s="34"/>
      <c r="G97" s="34"/>
      <c r="H97" s="34"/>
      <c r="I97" s="34"/>
      <c r="J97" s="34"/>
      <c r="K97" s="34"/>
      <c r="L97" s="34"/>
      <c r="M97" s="34"/>
      <c r="N97" s="34"/>
      <c r="O97" s="34"/>
      <c r="P97" s="34"/>
      <c r="Q97" s="8"/>
      <c r="R97" s="8"/>
      <c r="S97" s="8"/>
      <c r="T97" s="34"/>
      <c r="U97" s="34"/>
      <c r="V97" s="34"/>
      <c r="W97" s="34"/>
      <c r="X97" s="34"/>
      <c r="Y97" s="34"/>
      <c r="Z97" s="34"/>
      <c r="AA97" s="34"/>
      <c r="AB97" s="34"/>
      <c r="AC97" s="34"/>
    </row>
    <row r="98" spans="1:29" x14ac:dyDescent="0.3">
      <c r="A98" s="34"/>
      <c r="B98" s="34"/>
      <c r="C98" s="34"/>
      <c r="D98" s="34"/>
      <c r="E98" s="34"/>
      <c r="F98" s="34"/>
      <c r="G98" s="34"/>
      <c r="H98" s="34"/>
      <c r="I98" s="34"/>
      <c r="J98" s="34"/>
      <c r="K98" s="34"/>
      <c r="L98" s="34"/>
      <c r="M98" s="34"/>
      <c r="N98" s="34"/>
      <c r="O98" s="34"/>
      <c r="P98" s="34"/>
      <c r="Q98" s="8"/>
      <c r="R98" s="8"/>
      <c r="S98" s="8"/>
      <c r="T98" s="34"/>
      <c r="U98" s="34"/>
      <c r="V98" s="34"/>
      <c r="W98" s="34"/>
      <c r="X98" s="34"/>
      <c r="Y98" s="34"/>
      <c r="Z98" s="34"/>
      <c r="AA98" s="34"/>
      <c r="AB98" s="34"/>
      <c r="AC98" s="34"/>
    </row>
    <row r="99" spans="1:29" x14ac:dyDescent="0.3">
      <c r="A99" s="34"/>
      <c r="B99" s="34"/>
      <c r="C99" s="34"/>
      <c r="D99" s="34"/>
      <c r="E99" s="34"/>
      <c r="F99" s="34"/>
      <c r="G99" s="34"/>
      <c r="H99" s="34"/>
      <c r="I99" s="34"/>
      <c r="J99" s="34"/>
      <c r="K99" s="34"/>
      <c r="L99" s="34"/>
      <c r="M99" s="34"/>
      <c r="N99" s="34"/>
      <c r="O99" s="34"/>
      <c r="P99" s="34"/>
      <c r="Q99" s="8"/>
      <c r="R99" s="8"/>
      <c r="S99" s="8"/>
      <c r="T99" s="34"/>
      <c r="U99" s="34"/>
      <c r="V99" s="34"/>
      <c r="W99" s="34"/>
      <c r="X99" s="34"/>
      <c r="Y99" s="34"/>
      <c r="Z99" s="34"/>
      <c r="AA99" s="34"/>
      <c r="AB99" s="34"/>
      <c r="AC99" s="34"/>
    </row>
    <row r="100" spans="1:29" x14ac:dyDescent="0.3">
      <c r="A100" s="34"/>
      <c r="B100" s="34"/>
      <c r="C100" s="34"/>
      <c r="D100" s="34"/>
      <c r="E100" s="34"/>
      <c r="F100" s="34"/>
      <c r="G100" s="34"/>
      <c r="H100" s="34"/>
      <c r="I100" s="34"/>
      <c r="J100" s="34"/>
      <c r="K100" s="34"/>
      <c r="L100" s="34"/>
      <c r="M100" s="34"/>
      <c r="N100" s="34"/>
      <c r="O100" s="34"/>
      <c r="P100" s="34"/>
      <c r="Q100" s="8"/>
      <c r="R100" s="8"/>
      <c r="S100" s="8"/>
      <c r="T100" s="34"/>
      <c r="U100" s="34"/>
      <c r="V100" s="34"/>
      <c r="W100" s="34"/>
      <c r="X100" s="34"/>
      <c r="Y100" s="34"/>
      <c r="Z100" s="34"/>
      <c r="AA100" s="34"/>
      <c r="AB100" s="34"/>
      <c r="AC100" s="34"/>
    </row>
    <row r="101" spans="1:29" x14ac:dyDescent="0.3">
      <c r="A101" s="34"/>
      <c r="B101" s="34"/>
      <c r="C101" s="34"/>
      <c r="D101" s="34"/>
      <c r="E101" s="34"/>
      <c r="F101" s="34"/>
      <c r="G101" s="34"/>
      <c r="H101" s="34"/>
      <c r="I101" s="34"/>
      <c r="J101" s="34"/>
      <c r="K101" s="34"/>
      <c r="L101" s="34"/>
      <c r="M101" s="34"/>
      <c r="N101" s="34"/>
      <c r="O101" s="34"/>
      <c r="P101" s="34"/>
      <c r="Q101" s="8"/>
      <c r="R101" s="8"/>
      <c r="S101" s="8"/>
      <c r="T101" s="34"/>
      <c r="U101" s="34"/>
      <c r="V101" s="34"/>
      <c r="W101" s="34"/>
      <c r="X101" s="34"/>
      <c r="Y101" s="34"/>
      <c r="Z101" s="34"/>
      <c r="AA101" s="34"/>
      <c r="AB101" s="34"/>
      <c r="AC101" s="34"/>
    </row>
    <row r="102" spans="1:29" x14ac:dyDescent="0.3">
      <c r="A102" s="34"/>
      <c r="B102" s="34"/>
      <c r="C102" s="34"/>
      <c r="D102" s="34"/>
      <c r="E102" s="34"/>
      <c r="F102" s="34"/>
      <c r="G102" s="34"/>
      <c r="H102" s="34"/>
      <c r="I102" s="34"/>
      <c r="J102" s="34"/>
      <c r="K102" s="34"/>
      <c r="L102" s="34"/>
      <c r="M102" s="34"/>
      <c r="N102" s="34"/>
      <c r="O102" s="34"/>
      <c r="P102" s="34"/>
      <c r="Q102" s="8"/>
      <c r="R102" s="8"/>
      <c r="S102" s="8"/>
      <c r="T102" s="34"/>
      <c r="U102" s="34"/>
      <c r="V102" s="34"/>
      <c r="W102" s="34"/>
      <c r="X102" s="34"/>
      <c r="Y102" s="34"/>
      <c r="Z102" s="34"/>
      <c r="AA102" s="34"/>
      <c r="AB102" s="34"/>
      <c r="AC102" s="34"/>
    </row>
    <row r="103" spans="1:29" x14ac:dyDescent="0.3">
      <c r="A103" s="34"/>
      <c r="B103" s="34"/>
      <c r="C103" s="34"/>
      <c r="D103" s="34"/>
      <c r="E103" s="34"/>
      <c r="F103" s="34"/>
      <c r="G103" s="34"/>
      <c r="H103" s="34"/>
      <c r="I103" s="34"/>
      <c r="J103" s="34"/>
      <c r="K103" s="34"/>
      <c r="L103" s="34"/>
      <c r="M103" s="34"/>
      <c r="N103" s="34"/>
      <c r="O103" s="34"/>
      <c r="P103" s="34"/>
      <c r="Q103" s="8"/>
      <c r="R103" s="8"/>
      <c r="S103" s="8"/>
      <c r="T103" s="34"/>
      <c r="U103" s="34"/>
      <c r="V103" s="34"/>
      <c r="W103" s="34"/>
      <c r="X103" s="34"/>
      <c r="Y103" s="34"/>
      <c r="Z103" s="34"/>
      <c r="AA103" s="34"/>
      <c r="AB103" s="34"/>
      <c r="AC103" s="34"/>
    </row>
    <row r="104" spans="1:29" x14ac:dyDescent="0.3">
      <c r="A104" s="34"/>
      <c r="B104" s="34"/>
      <c r="C104" s="34"/>
      <c r="D104" s="34"/>
      <c r="E104" s="34"/>
      <c r="F104" s="34"/>
      <c r="G104" s="34"/>
      <c r="H104" s="34"/>
      <c r="I104" s="34"/>
      <c r="J104" s="34"/>
      <c r="K104" s="34"/>
      <c r="L104" s="34"/>
      <c r="M104" s="34"/>
      <c r="N104" s="34"/>
      <c r="O104" s="34"/>
      <c r="P104" s="34"/>
      <c r="Q104" s="8"/>
      <c r="R104" s="8"/>
      <c r="S104" s="8"/>
      <c r="T104" s="34"/>
      <c r="U104" s="34"/>
      <c r="V104" s="34"/>
      <c r="W104" s="34"/>
      <c r="X104" s="34"/>
      <c r="Y104" s="34"/>
      <c r="Z104" s="34"/>
      <c r="AA104" s="34"/>
      <c r="AB104" s="34"/>
      <c r="AC104" s="34"/>
    </row>
    <row r="105" spans="1:29" x14ac:dyDescent="0.3">
      <c r="A105" s="34"/>
      <c r="B105" s="34"/>
      <c r="C105" s="34"/>
      <c r="D105" s="34"/>
      <c r="E105" s="34"/>
      <c r="F105" s="34"/>
      <c r="G105" s="34"/>
      <c r="H105" s="34"/>
      <c r="I105" s="34"/>
      <c r="J105" s="34"/>
      <c r="K105" s="34"/>
      <c r="L105" s="34"/>
      <c r="M105" s="34"/>
      <c r="N105" s="34"/>
      <c r="O105" s="34"/>
      <c r="P105" s="34"/>
      <c r="Q105" s="8"/>
      <c r="R105" s="8"/>
      <c r="S105" s="8"/>
      <c r="T105" s="34"/>
      <c r="U105" s="34"/>
      <c r="V105" s="34"/>
      <c r="W105" s="34"/>
      <c r="X105" s="34"/>
      <c r="Y105" s="34"/>
      <c r="Z105" s="34"/>
      <c r="AA105" s="34"/>
      <c r="AB105" s="34"/>
      <c r="AC105" s="34"/>
    </row>
    <row r="106" spans="1:29" x14ac:dyDescent="0.3">
      <c r="A106" s="34"/>
      <c r="B106" s="34"/>
      <c r="C106" s="34"/>
      <c r="D106" s="34"/>
      <c r="E106" s="34"/>
      <c r="F106" s="34"/>
      <c r="G106" s="34"/>
      <c r="H106" s="34"/>
      <c r="I106" s="34"/>
      <c r="J106" s="34"/>
      <c r="K106" s="34"/>
      <c r="L106" s="34"/>
      <c r="M106" s="34"/>
      <c r="N106" s="34"/>
      <c r="O106" s="34"/>
      <c r="P106" s="34"/>
      <c r="Q106" s="8"/>
      <c r="R106" s="8"/>
      <c r="S106" s="8"/>
      <c r="T106" s="34"/>
      <c r="U106" s="34"/>
      <c r="V106" s="34"/>
      <c r="W106" s="34"/>
      <c r="X106" s="34"/>
      <c r="Y106" s="34"/>
      <c r="Z106" s="34"/>
      <c r="AA106" s="34"/>
      <c r="AB106" s="34"/>
      <c r="AC106" s="34"/>
    </row>
    <row r="107" spans="1:29" x14ac:dyDescent="0.3">
      <c r="A107" s="34"/>
      <c r="B107" s="34"/>
      <c r="C107" s="34"/>
      <c r="D107" s="34"/>
      <c r="E107" s="34"/>
      <c r="F107" s="34"/>
      <c r="G107" s="34"/>
      <c r="H107" s="34"/>
      <c r="I107" s="34"/>
      <c r="J107" s="34"/>
      <c r="K107" s="34"/>
      <c r="L107" s="34"/>
      <c r="M107" s="34"/>
      <c r="N107" s="34"/>
      <c r="O107" s="34"/>
      <c r="P107" s="34"/>
      <c r="Q107" s="8"/>
      <c r="R107" s="8"/>
      <c r="S107" s="8"/>
      <c r="T107" s="34"/>
      <c r="U107" s="34"/>
      <c r="V107" s="34"/>
      <c r="W107" s="34"/>
      <c r="X107" s="34"/>
      <c r="Y107" s="34"/>
      <c r="Z107" s="34"/>
      <c r="AA107" s="34"/>
      <c r="AB107" s="34"/>
      <c r="AC107" s="34"/>
    </row>
    <row r="108" spans="1:29" x14ac:dyDescent="0.3">
      <c r="A108" s="34"/>
      <c r="B108" s="34"/>
      <c r="C108" s="34"/>
      <c r="D108" s="34"/>
      <c r="E108" s="34"/>
      <c r="F108" s="34"/>
      <c r="G108" s="34"/>
      <c r="H108" s="34"/>
      <c r="I108" s="34"/>
      <c r="J108" s="34"/>
      <c r="K108" s="34"/>
      <c r="L108" s="34"/>
      <c r="M108" s="34"/>
      <c r="N108" s="34"/>
      <c r="O108" s="34"/>
      <c r="P108" s="34"/>
      <c r="Q108" s="8"/>
      <c r="R108" s="8"/>
      <c r="S108" s="8"/>
      <c r="T108" s="34"/>
      <c r="U108" s="34"/>
      <c r="V108" s="34"/>
      <c r="W108" s="34"/>
      <c r="X108" s="34"/>
      <c r="Y108" s="34"/>
      <c r="Z108" s="34"/>
      <c r="AA108" s="34"/>
      <c r="AB108" s="34"/>
      <c r="AC108" s="34"/>
    </row>
    <row r="109" spans="1:29" x14ac:dyDescent="0.3">
      <c r="A109" s="34"/>
      <c r="B109" s="34"/>
      <c r="C109" s="34"/>
      <c r="D109" s="34"/>
      <c r="E109" s="34"/>
      <c r="F109" s="34"/>
      <c r="G109" s="34"/>
      <c r="H109" s="34"/>
      <c r="I109" s="34"/>
      <c r="J109" s="34"/>
      <c r="K109" s="34"/>
      <c r="L109" s="34"/>
      <c r="M109" s="34"/>
      <c r="N109" s="34"/>
      <c r="O109" s="34"/>
      <c r="P109" s="34"/>
      <c r="Q109" s="8"/>
      <c r="R109" s="8"/>
      <c r="S109" s="8"/>
      <c r="T109" s="34"/>
      <c r="U109" s="34"/>
      <c r="V109" s="34"/>
      <c r="W109" s="34"/>
      <c r="X109" s="34"/>
      <c r="Y109" s="34"/>
      <c r="Z109" s="34"/>
      <c r="AA109" s="34"/>
      <c r="AB109" s="34"/>
      <c r="AC109" s="34"/>
    </row>
    <row r="110" spans="1:29" x14ac:dyDescent="0.3">
      <c r="A110" s="34"/>
      <c r="B110" s="34"/>
      <c r="C110" s="34"/>
      <c r="D110" s="34"/>
      <c r="E110" s="34"/>
      <c r="F110" s="34"/>
      <c r="G110" s="34"/>
      <c r="H110" s="34"/>
      <c r="I110" s="34"/>
      <c r="J110" s="34"/>
      <c r="K110" s="34"/>
      <c r="L110" s="34"/>
      <c r="M110" s="34"/>
      <c r="N110" s="34"/>
      <c r="O110" s="34"/>
      <c r="P110" s="34"/>
      <c r="Q110" s="8"/>
      <c r="R110" s="8"/>
      <c r="S110" s="8"/>
      <c r="T110" s="34"/>
      <c r="U110" s="34"/>
      <c r="V110" s="34"/>
      <c r="W110" s="34"/>
      <c r="X110" s="34"/>
      <c r="Y110" s="34"/>
      <c r="Z110" s="34"/>
      <c r="AA110" s="34"/>
      <c r="AB110" s="34"/>
      <c r="AC110" s="34"/>
    </row>
    <row r="111" spans="1:29" x14ac:dyDescent="0.3">
      <c r="A111" s="34"/>
      <c r="B111" s="34"/>
      <c r="C111" s="34"/>
      <c r="D111" s="34"/>
      <c r="E111" s="34"/>
      <c r="F111" s="34"/>
      <c r="G111" s="34"/>
      <c r="H111" s="34"/>
      <c r="I111" s="34"/>
      <c r="J111" s="34"/>
      <c r="K111" s="34"/>
      <c r="L111" s="34"/>
      <c r="M111" s="34"/>
      <c r="N111" s="34"/>
      <c r="O111" s="34"/>
      <c r="P111" s="34"/>
      <c r="Q111" s="8"/>
      <c r="R111" s="8"/>
      <c r="S111" s="8"/>
      <c r="T111" s="34"/>
      <c r="U111" s="34"/>
      <c r="V111" s="34"/>
      <c r="W111" s="34"/>
      <c r="X111" s="34"/>
      <c r="Y111" s="34"/>
      <c r="Z111" s="34"/>
      <c r="AA111" s="34"/>
      <c r="AB111" s="34"/>
      <c r="AC111" s="34"/>
    </row>
    <row r="112" spans="1:29" x14ac:dyDescent="0.3">
      <c r="A112" s="34"/>
      <c r="B112" s="34"/>
      <c r="C112" s="34"/>
      <c r="D112" s="34"/>
      <c r="E112" s="34"/>
      <c r="F112" s="34"/>
      <c r="G112" s="34"/>
      <c r="H112" s="34"/>
      <c r="I112" s="34"/>
      <c r="J112" s="34"/>
      <c r="K112" s="34"/>
      <c r="L112" s="34"/>
      <c r="M112" s="34"/>
      <c r="N112" s="34"/>
      <c r="O112" s="34"/>
      <c r="P112" s="34"/>
      <c r="Q112" s="8"/>
      <c r="R112" s="8"/>
      <c r="S112" s="8"/>
      <c r="T112" s="34"/>
      <c r="U112" s="34"/>
      <c r="V112" s="34"/>
      <c r="W112" s="34"/>
      <c r="X112" s="34"/>
      <c r="Y112" s="34"/>
      <c r="Z112" s="34"/>
      <c r="AA112" s="34"/>
      <c r="AB112" s="34"/>
      <c r="AC112" s="34"/>
    </row>
    <row r="113" spans="1:29" x14ac:dyDescent="0.3">
      <c r="A113" s="34"/>
      <c r="B113" s="34"/>
      <c r="C113" s="34"/>
      <c r="D113" s="34"/>
      <c r="E113" s="34"/>
      <c r="F113" s="34"/>
      <c r="G113" s="34"/>
      <c r="H113" s="34"/>
      <c r="I113" s="34"/>
      <c r="J113" s="34"/>
      <c r="K113" s="34"/>
      <c r="L113" s="34"/>
      <c r="M113" s="34"/>
      <c r="N113" s="34"/>
      <c r="O113" s="34"/>
      <c r="P113" s="34"/>
      <c r="Q113" s="8"/>
      <c r="R113" s="8"/>
      <c r="S113" s="8"/>
      <c r="T113" s="34"/>
      <c r="U113" s="34"/>
      <c r="V113" s="34"/>
      <c r="W113" s="34"/>
      <c r="X113" s="34"/>
      <c r="Y113" s="34"/>
      <c r="Z113" s="34"/>
      <c r="AA113" s="34"/>
      <c r="AB113" s="34"/>
      <c r="AC113" s="34"/>
    </row>
    <row r="114" spans="1:29" x14ac:dyDescent="0.3">
      <c r="A114" s="34"/>
      <c r="B114" s="34"/>
      <c r="C114" s="34"/>
      <c r="D114" s="34"/>
      <c r="E114" s="34"/>
      <c r="F114" s="34"/>
      <c r="G114" s="34"/>
      <c r="H114" s="34"/>
      <c r="I114" s="34"/>
      <c r="J114" s="34"/>
      <c r="K114" s="34"/>
      <c r="L114" s="34"/>
      <c r="M114" s="34"/>
      <c r="N114" s="34"/>
      <c r="O114" s="34"/>
      <c r="P114" s="34"/>
      <c r="Q114" s="8"/>
      <c r="R114" s="8"/>
      <c r="S114" s="8"/>
      <c r="T114" s="34"/>
      <c r="U114" s="34"/>
      <c r="V114" s="34"/>
      <c r="W114" s="34"/>
      <c r="X114" s="34"/>
      <c r="Y114" s="34"/>
      <c r="Z114" s="34"/>
      <c r="AA114" s="34"/>
      <c r="AB114" s="34"/>
      <c r="AC114" s="34"/>
    </row>
    <row r="115" spans="1:29" x14ac:dyDescent="0.3">
      <c r="A115" s="34"/>
      <c r="B115" s="34"/>
      <c r="C115" s="34"/>
      <c r="D115" s="34"/>
      <c r="E115" s="34"/>
      <c r="F115" s="34"/>
      <c r="G115" s="34"/>
      <c r="H115" s="34"/>
      <c r="I115" s="34"/>
      <c r="J115" s="34"/>
      <c r="K115" s="34"/>
      <c r="L115" s="34"/>
      <c r="M115" s="34"/>
      <c r="N115" s="34"/>
      <c r="O115" s="34"/>
      <c r="P115" s="34"/>
      <c r="Q115" s="8"/>
      <c r="R115" s="8"/>
      <c r="S115" s="8"/>
      <c r="T115" s="34"/>
      <c r="U115" s="34"/>
      <c r="V115" s="34"/>
      <c r="W115" s="34"/>
      <c r="X115" s="34"/>
      <c r="Y115" s="34"/>
      <c r="Z115" s="34"/>
      <c r="AA115" s="34"/>
      <c r="AB115" s="34"/>
      <c r="AC115" s="34"/>
    </row>
    <row r="116" spans="1:29" x14ac:dyDescent="0.3">
      <c r="A116" s="34"/>
      <c r="B116" s="34"/>
      <c r="C116" s="34"/>
      <c r="D116" s="34"/>
      <c r="E116" s="34"/>
      <c r="F116" s="34"/>
      <c r="G116" s="34"/>
      <c r="H116" s="34"/>
      <c r="I116" s="34"/>
      <c r="J116" s="34"/>
      <c r="K116" s="34"/>
      <c r="L116" s="34"/>
      <c r="M116" s="34"/>
      <c r="N116" s="34"/>
      <c r="O116" s="34"/>
      <c r="P116" s="34"/>
      <c r="Q116" s="8"/>
      <c r="R116" s="8"/>
      <c r="S116" s="8"/>
      <c r="T116" s="34"/>
      <c r="U116" s="34"/>
      <c r="V116" s="34"/>
      <c r="W116" s="34"/>
      <c r="X116" s="34"/>
      <c r="Y116" s="34"/>
      <c r="Z116" s="34"/>
      <c r="AA116" s="34"/>
      <c r="AB116" s="34"/>
      <c r="AC116" s="34"/>
    </row>
    <row r="117" spans="1:29" x14ac:dyDescent="0.3">
      <c r="A117" s="34"/>
      <c r="B117" s="34"/>
      <c r="C117" s="34"/>
      <c r="D117" s="34"/>
      <c r="E117" s="34"/>
      <c r="F117" s="34"/>
      <c r="G117" s="34"/>
      <c r="H117" s="34"/>
      <c r="I117" s="34"/>
      <c r="J117" s="34"/>
      <c r="K117" s="34"/>
      <c r="L117" s="34"/>
      <c r="M117" s="34"/>
      <c r="N117" s="34"/>
      <c r="O117" s="34"/>
      <c r="P117" s="34"/>
      <c r="Q117" s="8"/>
      <c r="R117" s="8"/>
      <c r="S117" s="8"/>
      <c r="T117" s="34"/>
      <c r="U117" s="34"/>
      <c r="V117" s="34"/>
      <c r="W117" s="34"/>
      <c r="X117" s="34"/>
      <c r="Y117" s="34"/>
      <c r="Z117" s="34"/>
      <c r="AA117" s="34"/>
      <c r="AB117" s="34"/>
      <c r="AC117" s="34"/>
    </row>
    <row r="118" spans="1:29" x14ac:dyDescent="0.3">
      <c r="A118" s="34"/>
      <c r="B118" s="34"/>
      <c r="C118" s="34"/>
      <c r="D118" s="34"/>
      <c r="E118" s="34"/>
      <c r="F118" s="34"/>
      <c r="G118" s="34"/>
      <c r="H118" s="34"/>
      <c r="I118" s="34"/>
      <c r="J118" s="34"/>
      <c r="K118" s="34"/>
      <c r="L118" s="34"/>
      <c r="M118" s="34"/>
      <c r="N118" s="34"/>
      <c r="O118" s="34"/>
      <c r="P118" s="34"/>
      <c r="Q118" s="8"/>
      <c r="R118" s="8"/>
      <c r="S118" s="8"/>
      <c r="T118" s="34"/>
      <c r="U118" s="34"/>
      <c r="V118" s="34"/>
      <c r="W118" s="34"/>
      <c r="X118" s="34"/>
      <c r="Y118" s="34"/>
      <c r="Z118" s="34"/>
      <c r="AA118" s="34"/>
      <c r="AB118" s="34"/>
      <c r="AC118" s="34"/>
    </row>
    <row r="119" spans="1:29" x14ac:dyDescent="0.3">
      <c r="A119" s="34"/>
      <c r="B119" s="34"/>
      <c r="C119" s="34"/>
      <c r="D119" s="34"/>
      <c r="E119" s="34"/>
      <c r="F119" s="34"/>
      <c r="G119" s="34"/>
      <c r="H119" s="34"/>
      <c r="I119" s="34"/>
      <c r="J119" s="34"/>
      <c r="K119" s="34"/>
      <c r="L119" s="34"/>
      <c r="M119" s="34"/>
      <c r="N119" s="34"/>
      <c r="O119" s="34"/>
      <c r="P119" s="34"/>
      <c r="Q119" s="8"/>
      <c r="R119" s="8"/>
      <c r="S119" s="8"/>
      <c r="T119" s="34"/>
      <c r="U119" s="34"/>
      <c r="V119" s="34"/>
      <c r="W119" s="34"/>
      <c r="X119" s="34"/>
      <c r="Y119" s="34"/>
      <c r="Z119" s="34"/>
      <c r="AA119" s="34"/>
      <c r="AB119" s="34"/>
      <c r="AC119" s="34"/>
    </row>
    <row r="120" spans="1:29" x14ac:dyDescent="0.3">
      <c r="A120" s="34"/>
      <c r="B120" s="34"/>
      <c r="C120" s="34"/>
      <c r="D120" s="34"/>
      <c r="E120" s="34"/>
      <c r="F120" s="34"/>
      <c r="G120" s="34"/>
      <c r="H120" s="34"/>
      <c r="I120" s="34"/>
      <c r="J120" s="34"/>
      <c r="K120" s="34"/>
      <c r="L120" s="34"/>
      <c r="M120" s="34"/>
      <c r="N120" s="34"/>
      <c r="O120" s="34"/>
      <c r="P120" s="34"/>
      <c r="Q120" s="8"/>
      <c r="R120" s="8"/>
      <c r="S120" s="8"/>
      <c r="T120" s="34"/>
      <c r="U120" s="34"/>
      <c r="V120" s="34"/>
      <c r="W120" s="34"/>
      <c r="X120" s="34"/>
      <c r="Y120" s="34"/>
      <c r="Z120" s="34"/>
      <c r="AA120" s="34"/>
      <c r="AB120" s="34"/>
      <c r="AC120" s="34"/>
    </row>
    <row r="121" spans="1:29" x14ac:dyDescent="0.3">
      <c r="A121" s="34"/>
      <c r="B121" s="34"/>
      <c r="C121" s="34"/>
      <c r="D121" s="34"/>
      <c r="E121" s="34"/>
      <c r="F121" s="34"/>
      <c r="G121" s="34"/>
      <c r="H121" s="34"/>
      <c r="I121" s="34"/>
      <c r="J121" s="34"/>
      <c r="K121" s="34"/>
      <c r="L121" s="34"/>
      <c r="M121" s="34"/>
      <c r="N121" s="34"/>
      <c r="O121" s="34"/>
      <c r="P121" s="34"/>
      <c r="Q121" s="8"/>
      <c r="R121" s="8"/>
      <c r="S121" s="8"/>
      <c r="T121" s="34"/>
      <c r="U121" s="34"/>
      <c r="V121" s="34"/>
      <c r="W121" s="34"/>
      <c r="X121" s="34"/>
      <c r="Y121" s="34"/>
      <c r="Z121" s="34"/>
      <c r="AA121" s="34"/>
      <c r="AB121" s="34"/>
      <c r="AC121" s="34"/>
    </row>
    <row r="122" spans="1:29" x14ac:dyDescent="0.3">
      <c r="A122" s="34"/>
      <c r="B122" s="34"/>
      <c r="C122" s="34"/>
      <c r="D122" s="34"/>
      <c r="E122" s="34"/>
      <c r="F122" s="34"/>
      <c r="G122" s="34"/>
      <c r="H122" s="34"/>
      <c r="I122" s="34"/>
      <c r="J122" s="34"/>
      <c r="K122" s="34"/>
      <c r="L122" s="34"/>
      <c r="M122" s="34"/>
      <c r="N122" s="34"/>
      <c r="O122" s="34"/>
      <c r="P122" s="34"/>
      <c r="Q122" s="8"/>
      <c r="R122" s="8"/>
      <c r="S122" s="8"/>
      <c r="T122" s="34"/>
      <c r="U122" s="34"/>
      <c r="V122" s="34"/>
      <c r="W122" s="34"/>
      <c r="X122" s="34"/>
      <c r="Y122" s="34"/>
      <c r="Z122" s="34"/>
      <c r="AA122" s="34"/>
      <c r="AB122" s="34"/>
      <c r="AC122" s="34"/>
    </row>
    <row r="123" spans="1:29" x14ac:dyDescent="0.3">
      <c r="A123" s="34"/>
      <c r="B123" s="34"/>
      <c r="C123" s="34"/>
      <c r="D123" s="34"/>
      <c r="E123" s="34"/>
      <c r="F123" s="34"/>
      <c r="G123" s="34"/>
      <c r="H123" s="34"/>
      <c r="I123" s="34"/>
      <c r="J123" s="34"/>
      <c r="K123" s="34"/>
      <c r="L123" s="34"/>
      <c r="M123" s="34"/>
      <c r="N123" s="34"/>
      <c r="O123" s="34"/>
      <c r="P123" s="34"/>
      <c r="Q123" s="8"/>
      <c r="R123" s="8"/>
      <c r="S123" s="8"/>
      <c r="T123" s="34"/>
      <c r="U123" s="34"/>
      <c r="V123" s="34"/>
      <c r="W123" s="34"/>
      <c r="X123" s="34"/>
      <c r="Y123" s="34"/>
      <c r="Z123" s="34"/>
      <c r="AA123" s="34"/>
      <c r="AB123" s="34"/>
      <c r="AC123" s="34"/>
    </row>
    <row r="124" spans="1:29" x14ac:dyDescent="0.3">
      <c r="A124" s="34"/>
      <c r="B124" s="34"/>
      <c r="C124" s="34"/>
      <c r="D124" s="34"/>
      <c r="E124" s="34"/>
      <c r="F124" s="34"/>
      <c r="G124" s="34"/>
      <c r="H124" s="34"/>
      <c r="I124" s="34"/>
      <c r="J124" s="34"/>
      <c r="K124" s="34"/>
      <c r="L124" s="34"/>
      <c r="M124" s="34"/>
      <c r="N124" s="34"/>
      <c r="O124" s="34"/>
      <c r="P124" s="34"/>
      <c r="Q124" s="8"/>
      <c r="R124" s="8"/>
      <c r="S124" s="8"/>
      <c r="T124" s="34"/>
      <c r="U124" s="34"/>
      <c r="V124" s="34"/>
      <c r="W124" s="34"/>
      <c r="X124" s="34"/>
      <c r="Y124" s="34"/>
      <c r="Z124" s="34"/>
      <c r="AA124" s="34"/>
      <c r="AB124" s="34"/>
      <c r="AC124" s="34"/>
    </row>
    <row r="125" spans="1:29" x14ac:dyDescent="0.3">
      <c r="A125" s="34"/>
      <c r="B125" s="34"/>
      <c r="C125" s="34"/>
      <c r="D125" s="34"/>
      <c r="E125" s="34"/>
      <c r="F125" s="34"/>
      <c r="G125" s="34"/>
      <c r="H125" s="34"/>
      <c r="I125" s="34"/>
      <c r="J125" s="34"/>
      <c r="K125" s="34"/>
      <c r="L125" s="34"/>
      <c r="M125" s="34"/>
      <c r="N125" s="34"/>
      <c r="O125" s="34"/>
      <c r="P125" s="34"/>
      <c r="Q125" s="8"/>
      <c r="R125" s="8"/>
      <c r="S125" s="8"/>
      <c r="T125" s="34"/>
      <c r="U125" s="34"/>
      <c r="V125" s="34"/>
      <c r="W125" s="34"/>
      <c r="X125" s="34"/>
      <c r="Y125" s="34"/>
      <c r="Z125" s="34"/>
      <c r="AA125" s="34"/>
      <c r="AB125" s="34"/>
      <c r="AC125" s="34"/>
    </row>
    <row r="126" spans="1:29" x14ac:dyDescent="0.3">
      <c r="A126" s="34"/>
      <c r="B126" s="34"/>
      <c r="C126" s="34"/>
      <c r="D126" s="34"/>
      <c r="E126" s="34"/>
      <c r="F126" s="34"/>
      <c r="G126" s="34"/>
      <c r="H126" s="34"/>
      <c r="I126" s="34"/>
      <c r="J126" s="34"/>
      <c r="K126" s="34"/>
      <c r="L126" s="34"/>
      <c r="M126" s="34"/>
      <c r="N126" s="34"/>
      <c r="O126" s="34"/>
      <c r="P126" s="34"/>
      <c r="Q126" s="8"/>
      <c r="R126" s="8"/>
      <c r="S126" s="8"/>
      <c r="T126" s="34"/>
      <c r="U126" s="34"/>
      <c r="V126" s="34"/>
      <c r="W126" s="34"/>
      <c r="X126" s="34"/>
      <c r="Y126" s="34"/>
      <c r="Z126" s="34"/>
      <c r="AA126" s="34"/>
      <c r="AB126" s="34"/>
      <c r="AC126" s="34"/>
    </row>
    <row r="127" spans="1:29" x14ac:dyDescent="0.3">
      <c r="A127" s="34"/>
      <c r="B127" s="34"/>
      <c r="C127" s="34"/>
      <c r="D127" s="34"/>
      <c r="E127" s="34"/>
      <c r="F127" s="34"/>
      <c r="G127" s="34"/>
      <c r="H127" s="34"/>
      <c r="I127" s="34"/>
      <c r="J127" s="34"/>
      <c r="K127" s="34"/>
      <c r="L127" s="34"/>
      <c r="M127" s="34"/>
      <c r="N127" s="34"/>
      <c r="O127" s="34"/>
      <c r="P127" s="34"/>
      <c r="Q127" s="8"/>
      <c r="R127" s="8"/>
      <c r="S127" s="8"/>
      <c r="T127" s="34"/>
      <c r="U127" s="34"/>
      <c r="V127" s="34"/>
      <c r="W127" s="34"/>
      <c r="X127" s="34"/>
      <c r="Y127" s="34"/>
      <c r="Z127" s="34"/>
      <c r="AA127" s="34"/>
      <c r="AB127" s="34"/>
      <c r="AC127" s="34"/>
    </row>
    <row r="128" spans="1:29" x14ac:dyDescent="0.3">
      <c r="A128" s="34"/>
      <c r="B128" s="34"/>
      <c r="C128" s="34"/>
      <c r="D128" s="34"/>
      <c r="E128" s="34"/>
      <c r="F128" s="34"/>
      <c r="G128" s="34"/>
      <c r="H128" s="34"/>
      <c r="I128" s="34"/>
      <c r="J128" s="34"/>
      <c r="K128" s="34"/>
      <c r="L128" s="34"/>
      <c r="M128" s="34"/>
      <c r="N128" s="34"/>
      <c r="O128" s="34"/>
      <c r="P128" s="34"/>
      <c r="Q128" s="8"/>
      <c r="R128" s="8"/>
      <c r="S128" s="8"/>
      <c r="T128" s="34"/>
      <c r="U128" s="34"/>
      <c r="V128" s="34"/>
      <c r="W128" s="34"/>
      <c r="X128" s="34"/>
      <c r="Y128" s="34"/>
      <c r="Z128" s="34"/>
      <c r="AA128" s="34"/>
      <c r="AB128" s="34"/>
      <c r="AC128" s="34"/>
    </row>
    <row r="129" spans="1:29" x14ac:dyDescent="0.3">
      <c r="A129" s="34"/>
      <c r="B129" s="34"/>
      <c r="C129" s="34"/>
      <c r="D129" s="34"/>
      <c r="E129" s="34"/>
      <c r="F129" s="34"/>
      <c r="G129" s="34"/>
      <c r="H129" s="34"/>
      <c r="I129" s="34"/>
      <c r="J129" s="34"/>
      <c r="K129" s="34"/>
      <c r="L129" s="34"/>
      <c r="M129" s="34"/>
      <c r="N129" s="34"/>
      <c r="O129" s="34"/>
      <c r="P129" s="34"/>
      <c r="Q129" s="8"/>
      <c r="R129" s="8"/>
      <c r="S129" s="8"/>
      <c r="T129" s="34"/>
      <c r="U129" s="34"/>
      <c r="V129" s="34"/>
      <c r="W129" s="34"/>
      <c r="X129" s="34"/>
      <c r="Y129" s="34"/>
      <c r="Z129" s="34"/>
      <c r="AA129" s="34"/>
      <c r="AB129" s="34"/>
      <c r="AC129" s="34"/>
    </row>
    <row r="130" spans="1:29" x14ac:dyDescent="0.3">
      <c r="A130" s="34"/>
      <c r="B130" s="34"/>
      <c r="C130" s="34"/>
      <c r="D130" s="34"/>
      <c r="E130" s="34"/>
      <c r="F130" s="34"/>
      <c r="G130" s="34"/>
      <c r="H130" s="34"/>
      <c r="I130" s="34"/>
      <c r="J130" s="34"/>
      <c r="K130" s="34"/>
      <c r="L130" s="34"/>
      <c r="M130" s="34"/>
      <c r="N130" s="34"/>
      <c r="O130" s="34"/>
      <c r="P130" s="34"/>
      <c r="Q130" s="8"/>
      <c r="R130" s="8"/>
      <c r="S130" s="8"/>
      <c r="T130" s="34"/>
      <c r="U130" s="34"/>
      <c r="V130" s="34"/>
      <c r="W130" s="34"/>
      <c r="X130" s="34"/>
      <c r="Y130" s="34"/>
      <c r="Z130" s="34"/>
      <c r="AA130" s="34"/>
      <c r="AB130" s="34"/>
      <c r="AC130" s="34"/>
    </row>
    <row r="131" spans="1:29" x14ac:dyDescent="0.3">
      <c r="A131" s="34"/>
      <c r="B131" s="34"/>
      <c r="C131" s="34"/>
      <c r="D131" s="34"/>
      <c r="E131" s="34"/>
      <c r="F131" s="34"/>
      <c r="G131" s="34"/>
      <c r="H131" s="34"/>
      <c r="I131" s="34"/>
      <c r="J131" s="34"/>
      <c r="K131" s="34"/>
      <c r="L131" s="34"/>
      <c r="M131" s="34"/>
      <c r="N131" s="34"/>
      <c r="O131" s="34"/>
      <c r="P131" s="34"/>
      <c r="Q131" s="8"/>
      <c r="R131" s="8"/>
      <c r="S131" s="8"/>
      <c r="T131" s="34"/>
      <c r="U131" s="34"/>
      <c r="V131" s="34"/>
      <c r="W131" s="34"/>
      <c r="X131" s="34"/>
      <c r="Y131" s="34"/>
      <c r="Z131" s="34"/>
      <c r="AA131" s="34"/>
      <c r="AB131" s="34"/>
      <c r="AC131" s="34"/>
    </row>
    <row r="132" spans="1:29" x14ac:dyDescent="0.3">
      <c r="A132" s="34"/>
      <c r="B132" s="34"/>
      <c r="C132" s="34"/>
      <c r="D132" s="34"/>
      <c r="E132" s="34"/>
      <c r="F132" s="34"/>
      <c r="G132" s="34"/>
      <c r="H132" s="34"/>
      <c r="I132" s="34"/>
      <c r="J132" s="34"/>
      <c r="K132" s="34"/>
      <c r="L132" s="34"/>
      <c r="M132" s="34"/>
      <c r="N132" s="34"/>
      <c r="O132" s="34"/>
      <c r="P132" s="34"/>
      <c r="Q132" s="8"/>
      <c r="R132" s="8"/>
      <c r="S132" s="8"/>
      <c r="T132" s="34"/>
      <c r="U132" s="34"/>
      <c r="V132" s="34"/>
      <c r="W132" s="34"/>
      <c r="X132" s="34"/>
      <c r="Y132" s="34"/>
      <c r="Z132" s="34"/>
      <c r="AA132" s="34"/>
      <c r="AB132" s="34"/>
      <c r="AC132" s="34"/>
    </row>
    <row r="133" spans="1:29" x14ac:dyDescent="0.3">
      <c r="A133" s="34"/>
      <c r="B133" s="34"/>
      <c r="C133" s="34"/>
      <c r="D133" s="34"/>
      <c r="E133" s="34"/>
      <c r="F133" s="34"/>
      <c r="G133" s="34"/>
      <c r="H133" s="34"/>
      <c r="I133" s="34"/>
      <c r="J133" s="34"/>
      <c r="K133" s="34"/>
      <c r="L133" s="34"/>
      <c r="M133" s="34"/>
      <c r="N133" s="34"/>
      <c r="O133" s="34"/>
      <c r="P133" s="34"/>
      <c r="Q133" s="8"/>
      <c r="R133" s="8"/>
      <c r="S133" s="8"/>
      <c r="T133" s="34"/>
      <c r="U133" s="34"/>
      <c r="V133" s="34"/>
      <c r="W133" s="34"/>
      <c r="X133" s="34"/>
      <c r="Y133" s="34"/>
      <c r="Z133" s="34"/>
      <c r="AA133" s="34"/>
      <c r="AB133" s="34"/>
      <c r="AC133" s="34"/>
    </row>
    <row r="134" spans="1:29" x14ac:dyDescent="0.3">
      <c r="A134" s="34"/>
      <c r="B134" s="34"/>
      <c r="C134" s="34"/>
      <c r="D134" s="34"/>
      <c r="E134" s="34"/>
      <c r="F134" s="34"/>
      <c r="G134" s="34"/>
      <c r="H134" s="34"/>
      <c r="I134" s="34"/>
      <c r="J134" s="34"/>
      <c r="K134" s="34"/>
      <c r="L134" s="34"/>
      <c r="M134" s="34"/>
      <c r="N134" s="34"/>
      <c r="O134" s="34"/>
      <c r="P134" s="34"/>
      <c r="Q134" s="8"/>
      <c r="R134" s="8"/>
      <c r="S134" s="8"/>
      <c r="T134" s="34"/>
      <c r="U134" s="34"/>
      <c r="V134" s="34"/>
      <c r="W134" s="34"/>
      <c r="X134" s="34"/>
      <c r="Y134" s="34"/>
      <c r="Z134" s="34"/>
      <c r="AA134" s="34"/>
      <c r="AB134" s="34"/>
      <c r="AC134" s="34"/>
    </row>
    <row r="135" spans="1:29" x14ac:dyDescent="0.3">
      <c r="A135" s="34"/>
      <c r="B135" s="34"/>
      <c r="C135" s="34"/>
      <c r="D135" s="34"/>
      <c r="E135" s="34"/>
      <c r="F135" s="34"/>
      <c r="G135" s="34"/>
      <c r="H135" s="34"/>
      <c r="I135" s="34"/>
      <c r="J135" s="34"/>
      <c r="K135" s="34"/>
      <c r="L135" s="34"/>
      <c r="M135" s="34"/>
      <c r="N135" s="34"/>
      <c r="O135" s="34"/>
      <c r="P135" s="34"/>
      <c r="Q135" s="8"/>
      <c r="R135" s="8"/>
      <c r="S135" s="8"/>
      <c r="T135" s="34"/>
      <c r="U135" s="34"/>
      <c r="V135" s="34"/>
      <c r="W135" s="34"/>
      <c r="X135" s="34"/>
      <c r="Y135" s="34"/>
      <c r="Z135" s="34"/>
      <c r="AA135" s="34"/>
      <c r="AB135" s="34"/>
      <c r="AC135" s="34"/>
    </row>
    <row r="136" spans="1:29" x14ac:dyDescent="0.3">
      <c r="A136" s="34"/>
      <c r="B136" s="34"/>
      <c r="C136" s="34"/>
      <c r="D136" s="34"/>
      <c r="E136" s="34"/>
      <c r="F136" s="34"/>
      <c r="G136" s="34"/>
      <c r="H136" s="34"/>
      <c r="I136" s="34"/>
      <c r="J136" s="34"/>
      <c r="K136" s="34"/>
      <c r="L136" s="34"/>
      <c r="M136" s="34"/>
      <c r="N136" s="34"/>
      <c r="O136" s="34"/>
      <c r="P136" s="34"/>
      <c r="Q136" s="8"/>
      <c r="R136" s="8"/>
      <c r="S136" s="8"/>
      <c r="T136" s="34"/>
      <c r="U136" s="34"/>
      <c r="V136" s="34"/>
      <c r="W136" s="34"/>
      <c r="X136" s="34"/>
      <c r="Y136" s="34"/>
      <c r="Z136" s="34"/>
      <c r="AA136" s="34"/>
      <c r="AB136" s="34"/>
      <c r="AC136" s="34"/>
    </row>
    <row r="137" spans="1:29" x14ac:dyDescent="0.3">
      <c r="A137" s="34"/>
      <c r="B137" s="34"/>
      <c r="C137" s="34"/>
      <c r="D137" s="34"/>
      <c r="E137" s="34"/>
      <c r="F137" s="34"/>
      <c r="G137" s="34"/>
      <c r="H137" s="34"/>
      <c r="I137" s="34"/>
      <c r="J137" s="34"/>
      <c r="K137" s="34"/>
      <c r="L137" s="34"/>
      <c r="M137" s="34"/>
      <c r="N137" s="34"/>
      <c r="O137" s="34"/>
      <c r="P137" s="34"/>
      <c r="Q137" s="8"/>
      <c r="R137" s="8"/>
      <c r="S137" s="8"/>
      <c r="T137" s="34"/>
      <c r="U137" s="34"/>
      <c r="V137" s="34"/>
      <c r="W137" s="34"/>
      <c r="X137" s="34"/>
      <c r="Y137" s="34"/>
      <c r="Z137" s="34"/>
      <c r="AA137" s="34"/>
      <c r="AB137" s="34"/>
      <c r="AC137" s="34"/>
    </row>
    <row r="138" spans="1:29" x14ac:dyDescent="0.3">
      <c r="A138" s="34"/>
      <c r="B138" s="34"/>
      <c r="C138" s="34"/>
      <c r="D138" s="34"/>
      <c r="E138" s="34"/>
      <c r="F138" s="34"/>
      <c r="G138" s="34"/>
      <c r="H138" s="34"/>
      <c r="I138" s="34"/>
      <c r="J138" s="34"/>
      <c r="K138" s="34"/>
      <c r="L138" s="34"/>
      <c r="M138" s="34"/>
      <c r="N138" s="34"/>
      <c r="O138" s="34"/>
      <c r="P138" s="34"/>
      <c r="Q138" s="8"/>
      <c r="R138" s="8"/>
      <c r="S138" s="8"/>
      <c r="T138" s="34"/>
      <c r="U138" s="34"/>
      <c r="V138" s="34"/>
      <c r="W138" s="34"/>
      <c r="X138" s="34"/>
      <c r="Y138" s="34"/>
      <c r="Z138" s="34"/>
      <c r="AA138" s="34"/>
      <c r="AB138" s="34"/>
      <c r="AC138" s="34"/>
    </row>
    <row r="139" spans="1:29" x14ac:dyDescent="0.3">
      <c r="A139" s="34"/>
      <c r="B139" s="34"/>
      <c r="C139" s="34"/>
      <c r="D139" s="34"/>
      <c r="E139" s="34"/>
      <c r="F139" s="34"/>
      <c r="G139" s="34"/>
      <c r="H139" s="34"/>
      <c r="I139" s="34"/>
      <c r="J139" s="34"/>
      <c r="K139" s="34"/>
      <c r="L139" s="34"/>
      <c r="M139" s="34"/>
      <c r="N139" s="34"/>
      <c r="O139" s="34"/>
      <c r="P139" s="34"/>
      <c r="Q139" s="8"/>
      <c r="R139" s="8"/>
      <c r="S139" s="8"/>
      <c r="T139" s="34"/>
      <c r="U139" s="34"/>
      <c r="V139" s="34"/>
      <c r="W139" s="34"/>
      <c r="X139" s="34"/>
      <c r="Y139" s="34"/>
      <c r="Z139" s="34"/>
      <c r="AA139" s="34"/>
      <c r="AB139" s="34"/>
      <c r="AC139" s="34"/>
    </row>
    <row r="140" spans="1:29" x14ac:dyDescent="0.3">
      <c r="A140" s="34"/>
      <c r="B140" s="34"/>
      <c r="C140" s="34"/>
      <c r="D140" s="34"/>
      <c r="E140" s="34"/>
      <c r="F140" s="34"/>
      <c r="G140" s="34"/>
      <c r="H140" s="34"/>
      <c r="I140" s="34"/>
      <c r="J140" s="34"/>
      <c r="K140" s="34"/>
      <c r="L140" s="34"/>
      <c r="M140" s="34"/>
      <c r="N140" s="34"/>
      <c r="O140" s="34"/>
      <c r="P140" s="34"/>
      <c r="Q140" s="8"/>
      <c r="R140" s="8"/>
      <c r="S140" s="8"/>
      <c r="T140" s="34"/>
      <c r="U140" s="34"/>
      <c r="V140" s="34"/>
      <c r="W140" s="34"/>
      <c r="X140" s="34"/>
      <c r="Y140" s="34"/>
      <c r="Z140" s="34"/>
      <c r="AA140" s="34"/>
      <c r="AB140" s="34"/>
      <c r="AC140" s="34"/>
    </row>
    <row r="141" spans="1:29" x14ac:dyDescent="0.3">
      <c r="A141" s="34"/>
      <c r="B141" s="34"/>
      <c r="C141" s="34"/>
      <c r="D141" s="34"/>
      <c r="E141" s="34"/>
      <c r="F141" s="34"/>
      <c r="G141" s="34"/>
      <c r="H141" s="34"/>
      <c r="I141" s="34"/>
      <c r="J141" s="34"/>
      <c r="K141" s="34"/>
      <c r="L141" s="34"/>
      <c r="M141" s="34"/>
      <c r="N141" s="34"/>
      <c r="O141" s="34"/>
      <c r="P141" s="34"/>
      <c r="Q141" s="8"/>
      <c r="R141" s="8"/>
      <c r="S141" s="8"/>
      <c r="T141" s="34"/>
      <c r="U141" s="34"/>
      <c r="V141" s="34"/>
      <c r="W141" s="34"/>
      <c r="X141" s="34"/>
      <c r="Y141" s="34"/>
      <c r="Z141" s="34"/>
      <c r="AA141" s="34"/>
      <c r="AB141" s="34"/>
      <c r="AC141" s="34"/>
    </row>
    <row r="142" spans="1:29" x14ac:dyDescent="0.3">
      <c r="A142" s="34"/>
      <c r="B142" s="34"/>
      <c r="C142" s="34"/>
      <c r="D142" s="34"/>
      <c r="E142" s="34"/>
      <c r="F142" s="34"/>
      <c r="G142" s="34"/>
      <c r="H142" s="34"/>
      <c r="I142" s="34"/>
      <c r="J142" s="34"/>
      <c r="K142" s="34"/>
      <c r="L142" s="34"/>
      <c r="M142" s="34"/>
      <c r="N142" s="34"/>
      <c r="O142" s="34"/>
      <c r="P142" s="34"/>
      <c r="Q142" s="8"/>
      <c r="R142" s="8"/>
      <c r="S142" s="8"/>
      <c r="T142" s="34"/>
      <c r="U142" s="34"/>
      <c r="V142" s="34"/>
      <c r="W142" s="34"/>
      <c r="X142" s="34"/>
      <c r="Y142" s="34"/>
      <c r="Z142" s="34"/>
      <c r="AA142" s="34"/>
      <c r="AB142" s="34"/>
      <c r="AC142" s="34"/>
    </row>
    <row r="143" spans="1:29" x14ac:dyDescent="0.3">
      <c r="A143" s="34"/>
      <c r="B143" s="34"/>
      <c r="C143" s="34"/>
      <c r="D143" s="34"/>
      <c r="E143" s="34"/>
      <c r="F143" s="34"/>
      <c r="G143" s="34"/>
      <c r="H143" s="34"/>
      <c r="I143" s="34"/>
      <c r="J143" s="34"/>
      <c r="K143" s="34"/>
      <c r="L143" s="34"/>
      <c r="M143" s="34"/>
      <c r="N143" s="34"/>
      <c r="O143" s="34"/>
      <c r="P143" s="34"/>
      <c r="Q143" s="8"/>
      <c r="R143" s="8"/>
      <c r="S143" s="8"/>
      <c r="T143" s="34"/>
      <c r="U143" s="34"/>
      <c r="V143" s="34"/>
      <c r="W143" s="34"/>
      <c r="X143" s="34"/>
      <c r="Y143" s="34"/>
      <c r="Z143" s="34"/>
      <c r="AA143" s="34"/>
      <c r="AB143" s="34"/>
      <c r="AC143" s="34"/>
    </row>
    <row r="144" spans="1:29" x14ac:dyDescent="0.3">
      <c r="A144" s="34"/>
      <c r="B144" s="34"/>
      <c r="C144" s="34"/>
      <c r="D144" s="34"/>
      <c r="E144" s="34"/>
      <c r="F144" s="34"/>
      <c r="G144" s="34"/>
      <c r="H144" s="34"/>
      <c r="I144" s="34"/>
      <c r="J144" s="34"/>
      <c r="K144" s="34"/>
      <c r="L144" s="34"/>
      <c r="M144" s="34"/>
      <c r="N144" s="34"/>
      <c r="O144" s="34"/>
      <c r="P144" s="34"/>
      <c r="Q144" s="8"/>
      <c r="R144" s="8"/>
      <c r="S144" s="8"/>
      <c r="T144" s="34"/>
      <c r="U144" s="34"/>
      <c r="V144" s="34"/>
      <c r="W144" s="34"/>
      <c r="X144" s="34"/>
      <c r="Y144" s="34"/>
      <c r="Z144" s="34"/>
      <c r="AA144" s="34"/>
      <c r="AB144" s="34"/>
      <c r="AC144" s="34"/>
    </row>
    <row r="145" spans="1:29" x14ac:dyDescent="0.3">
      <c r="A145" s="34"/>
      <c r="B145" s="34"/>
      <c r="C145" s="34"/>
      <c r="D145" s="34"/>
      <c r="E145" s="34"/>
      <c r="F145" s="34"/>
      <c r="G145" s="34"/>
      <c r="H145" s="34"/>
      <c r="I145" s="34"/>
      <c r="J145" s="34"/>
      <c r="K145" s="34"/>
      <c r="L145" s="34"/>
      <c r="M145" s="34"/>
      <c r="N145" s="34"/>
      <c r="O145" s="34"/>
      <c r="P145" s="34"/>
      <c r="Q145" s="8"/>
      <c r="R145" s="8"/>
      <c r="S145" s="8"/>
      <c r="T145" s="34"/>
      <c r="U145" s="34"/>
      <c r="V145" s="34"/>
      <c r="W145" s="34"/>
      <c r="X145" s="34"/>
      <c r="Y145" s="34"/>
      <c r="Z145" s="34"/>
      <c r="AA145" s="34"/>
      <c r="AB145" s="34"/>
      <c r="AC145" s="34"/>
    </row>
    <row r="146" spans="1:29" x14ac:dyDescent="0.3">
      <c r="A146" s="34"/>
      <c r="B146" s="34"/>
      <c r="C146" s="34"/>
      <c r="D146" s="34"/>
      <c r="E146" s="34"/>
      <c r="F146" s="34"/>
      <c r="G146" s="34"/>
      <c r="H146" s="34"/>
      <c r="I146" s="34"/>
      <c r="J146" s="34"/>
      <c r="K146" s="34"/>
      <c r="L146" s="34"/>
      <c r="M146" s="34"/>
      <c r="N146" s="34"/>
      <c r="O146" s="34"/>
      <c r="P146" s="34"/>
      <c r="Q146" s="8"/>
      <c r="R146" s="8"/>
      <c r="S146" s="8"/>
      <c r="T146" s="34"/>
      <c r="U146" s="34"/>
      <c r="V146" s="34"/>
      <c r="W146" s="34"/>
      <c r="X146" s="34"/>
      <c r="Y146" s="34"/>
      <c r="Z146" s="34"/>
      <c r="AA146" s="34"/>
      <c r="AB146" s="34"/>
      <c r="AC146" s="34"/>
    </row>
    <row r="147" spans="1:29" x14ac:dyDescent="0.3">
      <c r="A147" s="34"/>
      <c r="B147" s="34"/>
      <c r="C147" s="34"/>
      <c r="D147" s="34"/>
      <c r="E147" s="34"/>
      <c r="F147" s="34"/>
      <c r="G147" s="34"/>
      <c r="H147" s="34"/>
      <c r="I147" s="34"/>
      <c r="J147" s="34"/>
      <c r="K147" s="34"/>
      <c r="L147" s="34"/>
      <c r="M147" s="34"/>
      <c r="N147" s="34"/>
      <c r="O147" s="34"/>
      <c r="P147" s="34"/>
      <c r="Q147" s="8"/>
      <c r="R147" s="8"/>
      <c r="S147" s="8"/>
      <c r="T147" s="34"/>
      <c r="U147" s="34"/>
      <c r="V147" s="34"/>
      <c r="W147" s="34"/>
      <c r="X147" s="34"/>
      <c r="Y147" s="34"/>
      <c r="Z147" s="34"/>
      <c r="AA147" s="34"/>
      <c r="AB147" s="34"/>
      <c r="AC147" s="34"/>
    </row>
    <row r="148" spans="1:29" x14ac:dyDescent="0.3">
      <c r="A148" s="34"/>
      <c r="B148" s="34"/>
      <c r="C148" s="34"/>
      <c r="D148" s="34"/>
      <c r="E148" s="34"/>
      <c r="F148" s="34"/>
      <c r="G148" s="34"/>
      <c r="H148" s="34"/>
      <c r="I148" s="34"/>
      <c r="J148" s="34"/>
      <c r="K148" s="34"/>
      <c r="L148" s="34"/>
      <c r="M148" s="34"/>
      <c r="N148" s="34"/>
      <c r="O148" s="34"/>
      <c r="P148" s="34"/>
      <c r="Q148" s="8"/>
      <c r="R148" s="8"/>
      <c r="S148" s="8"/>
      <c r="T148" s="34"/>
      <c r="U148" s="34"/>
      <c r="V148" s="34"/>
      <c r="W148" s="34"/>
      <c r="X148" s="34"/>
      <c r="Y148" s="34"/>
      <c r="Z148" s="34"/>
      <c r="AA148" s="34"/>
      <c r="AB148" s="34"/>
      <c r="AC148" s="34"/>
    </row>
    <row r="149" spans="1:29" x14ac:dyDescent="0.3">
      <c r="A149" s="34"/>
      <c r="B149" s="34"/>
      <c r="C149" s="34"/>
      <c r="D149" s="34"/>
      <c r="E149" s="34"/>
      <c r="F149" s="34"/>
      <c r="G149" s="34"/>
      <c r="H149" s="34"/>
      <c r="I149" s="34"/>
      <c r="J149" s="34"/>
      <c r="K149" s="34"/>
      <c r="L149" s="34"/>
      <c r="M149" s="34"/>
      <c r="N149" s="34"/>
      <c r="O149" s="34"/>
      <c r="P149" s="34"/>
      <c r="Q149" s="8"/>
      <c r="R149" s="8"/>
      <c r="S149" s="8"/>
      <c r="T149" s="34"/>
      <c r="U149" s="34"/>
      <c r="V149" s="34"/>
      <c r="W149" s="34"/>
      <c r="X149" s="34"/>
      <c r="Y149" s="34"/>
      <c r="Z149" s="34"/>
      <c r="AA149" s="34"/>
      <c r="AB149" s="34"/>
      <c r="AC149" s="34"/>
    </row>
    <row r="150" spans="1:29" x14ac:dyDescent="0.3">
      <c r="A150" s="34"/>
      <c r="B150" s="34"/>
      <c r="C150" s="34"/>
      <c r="D150" s="34"/>
      <c r="E150" s="34"/>
      <c r="F150" s="34"/>
      <c r="G150" s="34"/>
      <c r="H150" s="34"/>
      <c r="I150" s="34"/>
      <c r="J150" s="34"/>
      <c r="K150" s="34"/>
      <c r="L150" s="34"/>
      <c r="M150" s="34"/>
      <c r="N150" s="34"/>
      <c r="O150" s="34"/>
      <c r="P150" s="34"/>
      <c r="Q150" s="8"/>
      <c r="R150" s="8"/>
      <c r="S150" s="8"/>
      <c r="T150" s="34"/>
      <c r="U150" s="34"/>
      <c r="V150" s="34"/>
      <c r="W150" s="34"/>
      <c r="X150" s="34"/>
      <c r="Y150" s="34"/>
      <c r="Z150" s="34"/>
      <c r="AA150" s="34"/>
      <c r="AB150" s="34"/>
      <c r="AC150" s="34"/>
    </row>
    <row r="151" spans="1:29" x14ac:dyDescent="0.3">
      <c r="A151" s="34"/>
      <c r="B151" s="34"/>
      <c r="C151" s="34"/>
      <c r="D151" s="34"/>
      <c r="E151" s="34"/>
      <c r="F151" s="34"/>
      <c r="G151" s="34"/>
      <c r="H151" s="34"/>
      <c r="I151" s="34"/>
      <c r="J151" s="34"/>
      <c r="K151" s="34"/>
      <c r="L151" s="34"/>
      <c r="M151" s="34"/>
      <c r="N151" s="34"/>
      <c r="O151" s="34"/>
      <c r="P151" s="34"/>
      <c r="Q151" s="8"/>
      <c r="R151" s="8"/>
      <c r="S151" s="8"/>
      <c r="T151" s="34"/>
      <c r="U151" s="34"/>
      <c r="V151" s="34"/>
      <c r="W151" s="34"/>
      <c r="X151" s="34"/>
      <c r="Y151" s="34"/>
      <c r="Z151" s="34"/>
      <c r="AA151" s="34"/>
      <c r="AB151" s="34"/>
      <c r="AC151" s="34"/>
    </row>
    <row r="152" spans="1:29" x14ac:dyDescent="0.3">
      <c r="A152" s="34"/>
      <c r="B152" s="34"/>
      <c r="C152" s="34"/>
      <c r="D152" s="34"/>
      <c r="E152" s="34"/>
      <c r="F152" s="34"/>
      <c r="G152" s="34"/>
      <c r="H152" s="34"/>
      <c r="I152" s="34"/>
      <c r="J152" s="34"/>
      <c r="K152" s="34"/>
      <c r="L152" s="34"/>
      <c r="M152" s="34"/>
      <c r="N152" s="34"/>
      <c r="O152" s="34"/>
      <c r="P152" s="34"/>
      <c r="Q152" s="8"/>
      <c r="R152" s="8"/>
      <c r="S152" s="8"/>
      <c r="T152" s="34"/>
      <c r="U152" s="34"/>
      <c r="V152" s="34"/>
      <c r="W152" s="34"/>
      <c r="X152" s="34"/>
      <c r="Y152" s="34"/>
      <c r="Z152" s="34"/>
      <c r="AA152" s="34"/>
      <c r="AB152" s="34"/>
      <c r="AC152" s="34"/>
    </row>
    <row r="153" spans="1:29" x14ac:dyDescent="0.3">
      <c r="A153" s="34"/>
      <c r="B153" s="34"/>
      <c r="C153" s="34"/>
      <c r="D153" s="34"/>
      <c r="E153" s="34"/>
      <c r="F153" s="34"/>
      <c r="G153" s="34"/>
      <c r="H153" s="34"/>
      <c r="I153" s="34"/>
      <c r="J153" s="34"/>
      <c r="K153" s="34"/>
      <c r="L153" s="34"/>
      <c r="M153" s="34"/>
      <c r="N153" s="34"/>
      <c r="O153" s="34"/>
      <c r="P153" s="34"/>
      <c r="Q153" s="8"/>
      <c r="R153" s="8"/>
      <c r="S153" s="8"/>
      <c r="T153" s="34"/>
      <c r="U153" s="34"/>
      <c r="V153" s="34"/>
      <c r="W153" s="34"/>
      <c r="X153" s="34"/>
      <c r="Y153" s="34"/>
      <c r="Z153" s="34"/>
      <c r="AA153" s="34"/>
      <c r="AB153" s="34"/>
      <c r="AC153" s="34"/>
    </row>
    <row r="154" spans="1:29" x14ac:dyDescent="0.3">
      <c r="A154" s="34"/>
      <c r="B154" s="34"/>
      <c r="C154" s="34"/>
      <c r="D154" s="34"/>
      <c r="E154" s="34"/>
      <c r="F154" s="34"/>
      <c r="G154" s="34"/>
      <c r="H154" s="34"/>
      <c r="I154" s="34"/>
      <c r="J154" s="34"/>
      <c r="K154" s="34"/>
      <c r="L154" s="34"/>
      <c r="M154" s="34"/>
      <c r="N154" s="34"/>
      <c r="O154" s="34"/>
      <c r="P154" s="34"/>
      <c r="Q154" s="8"/>
      <c r="R154" s="8"/>
      <c r="S154" s="8"/>
      <c r="T154" s="34"/>
      <c r="U154" s="34"/>
      <c r="V154" s="34"/>
      <c r="W154" s="34"/>
      <c r="X154" s="34"/>
      <c r="Y154" s="34"/>
      <c r="Z154" s="34"/>
      <c r="AA154" s="34"/>
      <c r="AB154" s="34"/>
      <c r="AC154" s="34"/>
    </row>
    <row r="155" spans="1:29" x14ac:dyDescent="0.3">
      <c r="A155" s="34"/>
      <c r="B155" s="34"/>
      <c r="C155" s="34"/>
      <c r="D155" s="34"/>
      <c r="E155" s="34"/>
      <c r="F155" s="34"/>
      <c r="G155" s="34"/>
      <c r="H155" s="34"/>
      <c r="I155" s="34"/>
      <c r="J155" s="34"/>
      <c r="K155" s="34"/>
      <c r="L155" s="34"/>
      <c r="M155" s="34"/>
      <c r="N155" s="34"/>
      <c r="O155" s="34"/>
      <c r="P155" s="34"/>
      <c r="Q155" s="8"/>
      <c r="R155" s="8"/>
      <c r="S155" s="8"/>
      <c r="T155" s="34"/>
      <c r="U155" s="34"/>
      <c r="V155" s="34"/>
      <c r="W155" s="34"/>
      <c r="X155" s="34"/>
      <c r="Y155" s="34"/>
      <c r="Z155" s="34"/>
      <c r="AA155" s="34"/>
      <c r="AB155" s="34"/>
      <c r="AC155" s="34"/>
    </row>
    <row r="156" spans="1:29" x14ac:dyDescent="0.3">
      <c r="A156" s="34"/>
      <c r="B156" s="34"/>
      <c r="C156" s="34"/>
      <c r="D156" s="34"/>
      <c r="E156" s="34"/>
      <c r="F156" s="34"/>
      <c r="G156" s="34"/>
      <c r="H156" s="34"/>
      <c r="I156" s="34"/>
      <c r="J156" s="34"/>
      <c r="K156" s="34"/>
      <c r="L156" s="34"/>
      <c r="M156" s="34"/>
      <c r="N156" s="34"/>
      <c r="O156" s="34"/>
      <c r="P156" s="34"/>
      <c r="Q156" s="8"/>
      <c r="R156" s="8"/>
      <c r="S156" s="8"/>
      <c r="T156" s="34"/>
      <c r="U156" s="34"/>
      <c r="V156" s="34"/>
      <c r="W156" s="34"/>
      <c r="X156" s="34"/>
      <c r="Y156" s="34"/>
      <c r="Z156" s="34"/>
      <c r="AA156" s="34"/>
      <c r="AB156" s="34"/>
      <c r="AC156" s="34"/>
    </row>
    <row r="157" spans="1:29" x14ac:dyDescent="0.3">
      <c r="A157" s="34"/>
      <c r="B157" s="34"/>
      <c r="C157" s="34"/>
      <c r="D157" s="34"/>
      <c r="E157" s="34"/>
      <c r="F157" s="34"/>
      <c r="G157" s="34"/>
      <c r="H157" s="34"/>
      <c r="I157" s="34"/>
      <c r="J157" s="34"/>
      <c r="K157" s="34"/>
      <c r="L157" s="34"/>
      <c r="M157" s="34"/>
      <c r="N157" s="34"/>
      <c r="O157" s="34"/>
      <c r="P157" s="34"/>
      <c r="Q157" s="8"/>
      <c r="R157" s="8"/>
      <c r="S157" s="8"/>
      <c r="T157" s="34"/>
      <c r="U157" s="34"/>
      <c r="V157" s="34"/>
      <c r="W157" s="34"/>
      <c r="X157" s="34"/>
      <c r="Y157" s="34"/>
      <c r="Z157" s="34"/>
      <c r="AA157" s="34"/>
      <c r="AB157" s="34"/>
      <c r="AC157" s="34"/>
    </row>
    <row r="158" spans="1:29" x14ac:dyDescent="0.3">
      <c r="A158" s="34"/>
      <c r="B158" s="34"/>
      <c r="C158" s="34"/>
      <c r="D158" s="34"/>
      <c r="E158" s="34"/>
      <c r="F158" s="34"/>
      <c r="G158" s="34"/>
      <c r="H158" s="34"/>
      <c r="I158" s="34"/>
      <c r="J158" s="34"/>
      <c r="K158" s="34"/>
      <c r="L158" s="34"/>
      <c r="M158" s="34"/>
      <c r="N158" s="34"/>
      <c r="O158" s="34"/>
      <c r="P158" s="34"/>
      <c r="Q158" s="8"/>
      <c r="R158" s="8"/>
      <c r="S158" s="8"/>
      <c r="T158" s="34"/>
      <c r="U158" s="34"/>
      <c r="V158" s="34"/>
      <c r="W158" s="34"/>
      <c r="X158" s="34"/>
      <c r="Y158" s="34"/>
      <c r="Z158" s="34"/>
      <c r="AA158" s="34"/>
      <c r="AB158" s="34"/>
      <c r="AC158" s="34"/>
    </row>
    <row r="159" spans="1:29" x14ac:dyDescent="0.3">
      <c r="A159" s="34"/>
      <c r="B159" s="34"/>
      <c r="C159" s="34"/>
      <c r="D159" s="34"/>
      <c r="E159" s="34"/>
      <c r="F159" s="34"/>
      <c r="G159" s="34"/>
      <c r="H159" s="34"/>
      <c r="I159" s="34"/>
      <c r="J159" s="34"/>
      <c r="K159" s="34"/>
      <c r="L159" s="34"/>
      <c r="M159" s="34"/>
      <c r="N159" s="34"/>
      <c r="O159" s="34"/>
      <c r="P159" s="34"/>
      <c r="Q159" s="8"/>
      <c r="R159" s="8"/>
      <c r="S159" s="8"/>
      <c r="T159" s="34"/>
      <c r="U159" s="34"/>
      <c r="V159" s="34"/>
      <c r="W159" s="34"/>
      <c r="X159" s="34"/>
      <c r="Y159" s="34"/>
      <c r="Z159" s="34"/>
      <c r="AA159" s="34"/>
      <c r="AB159" s="34"/>
      <c r="AC159" s="34"/>
    </row>
    <row r="160" spans="1:29" x14ac:dyDescent="0.3">
      <c r="A160" s="34"/>
      <c r="B160" s="34"/>
      <c r="C160" s="34"/>
      <c r="D160" s="34"/>
      <c r="E160" s="34"/>
      <c r="F160" s="34"/>
      <c r="G160" s="34"/>
      <c r="H160" s="34"/>
      <c r="I160" s="34"/>
      <c r="J160" s="34"/>
      <c r="K160" s="34"/>
      <c r="L160" s="34"/>
      <c r="M160" s="34"/>
      <c r="N160" s="34"/>
      <c r="O160" s="34"/>
      <c r="P160" s="34"/>
      <c r="Q160" s="8"/>
      <c r="R160" s="8"/>
      <c r="S160" s="8"/>
      <c r="T160" s="34"/>
      <c r="U160" s="34"/>
      <c r="V160" s="34"/>
      <c r="W160" s="34"/>
      <c r="X160" s="34"/>
      <c r="Y160" s="34"/>
      <c r="Z160" s="34"/>
      <c r="AA160" s="34"/>
      <c r="AB160" s="34"/>
      <c r="AC160" s="34"/>
    </row>
    <row r="161" spans="1:29" x14ac:dyDescent="0.3">
      <c r="A161" s="34"/>
      <c r="B161" s="34"/>
      <c r="C161" s="34"/>
      <c r="D161" s="34"/>
      <c r="E161" s="34"/>
      <c r="F161" s="34"/>
      <c r="G161" s="34"/>
      <c r="H161" s="34"/>
      <c r="I161" s="34"/>
      <c r="J161" s="34"/>
      <c r="K161" s="34"/>
      <c r="L161" s="34"/>
      <c r="M161" s="34"/>
      <c r="N161" s="34"/>
      <c r="O161" s="34"/>
      <c r="P161" s="34"/>
      <c r="Q161" s="8"/>
      <c r="R161" s="8"/>
      <c r="S161" s="8"/>
      <c r="T161" s="34"/>
      <c r="U161" s="34"/>
      <c r="V161" s="34"/>
      <c r="W161" s="34"/>
      <c r="X161" s="34"/>
      <c r="Y161" s="34"/>
      <c r="Z161" s="34"/>
      <c r="AA161" s="34"/>
      <c r="AB161" s="34"/>
      <c r="AC161" s="34"/>
    </row>
    <row r="162" spans="1:29" x14ac:dyDescent="0.3">
      <c r="A162" s="34"/>
      <c r="B162" s="34"/>
      <c r="C162" s="34"/>
      <c r="D162" s="34"/>
      <c r="E162" s="34"/>
      <c r="F162" s="34"/>
      <c r="G162" s="34"/>
      <c r="H162" s="34"/>
      <c r="I162" s="34"/>
      <c r="J162" s="34"/>
      <c r="K162" s="34"/>
      <c r="L162" s="34"/>
      <c r="M162" s="34"/>
      <c r="N162" s="34"/>
      <c r="O162" s="34"/>
      <c r="P162" s="34"/>
      <c r="Q162" s="8"/>
      <c r="R162" s="8"/>
      <c r="S162" s="8"/>
      <c r="T162" s="34"/>
      <c r="U162" s="34"/>
      <c r="V162" s="34"/>
      <c r="W162" s="34"/>
      <c r="X162" s="34"/>
      <c r="Y162" s="34"/>
      <c r="Z162" s="34"/>
      <c r="AA162" s="34"/>
      <c r="AB162" s="34"/>
      <c r="AC162" s="34"/>
    </row>
    <row r="163" spans="1:29" x14ac:dyDescent="0.3">
      <c r="A163" s="34"/>
      <c r="B163" s="34"/>
      <c r="C163" s="34"/>
      <c r="D163" s="34"/>
      <c r="E163" s="34"/>
      <c r="F163" s="34"/>
      <c r="G163" s="34"/>
      <c r="H163" s="34"/>
      <c r="I163" s="34"/>
      <c r="J163" s="34"/>
      <c r="K163" s="34"/>
      <c r="L163" s="34"/>
      <c r="M163" s="34"/>
      <c r="N163" s="34"/>
      <c r="O163" s="34"/>
      <c r="P163" s="34"/>
      <c r="Q163" s="8"/>
      <c r="R163" s="8"/>
      <c r="S163" s="8"/>
      <c r="T163" s="34"/>
      <c r="U163" s="34"/>
      <c r="V163" s="34"/>
      <c r="W163" s="34"/>
      <c r="X163" s="34"/>
      <c r="Y163" s="34"/>
      <c r="Z163" s="34"/>
      <c r="AA163" s="34"/>
      <c r="AB163" s="34"/>
      <c r="AC163" s="34"/>
    </row>
    <row r="164" spans="1:29" x14ac:dyDescent="0.3">
      <c r="A164" s="34"/>
      <c r="B164" s="34"/>
      <c r="C164" s="34"/>
      <c r="D164" s="34"/>
      <c r="E164" s="34"/>
      <c r="F164" s="34"/>
      <c r="G164" s="34"/>
      <c r="H164" s="34"/>
      <c r="I164" s="34"/>
      <c r="J164" s="34"/>
      <c r="K164" s="34"/>
      <c r="L164" s="34"/>
      <c r="M164" s="34"/>
      <c r="N164" s="34"/>
      <c r="O164" s="34"/>
      <c r="P164" s="34"/>
      <c r="Q164" s="8"/>
      <c r="R164" s="8"/>
      <c r="S164" s="8"/>
      <c r="T164" s="34"/>
      <c r="U164" s="34"/>
      <c r="V164" s="34"/>
      <c r="W164" s="34"/>
      <c r="X164" s="34"/>
      <c r="Y164" s="34"/>
      <c r="Z164" s="34"/>
      <c r="AA164" s="34"/>
      <c r="AB164" s="34"/>
      <c r="AC164" s="34"/>
    </row>
    <row r="165" spans="1:29" x14ac:dyDescent="0.3">
      <c r="A165" s="34"/>
      <c r="B165" s="34"/>
      <c r="C165" s="34"/>
      <c r="D165" s="34"/>
      <c r="E165" s="34"/>
      <c r="F165" s="34"/>
      <c r="G165" s="34"/>
      <c r="H165" s="34"/>
      <c r="I165" s="34"/>
      <c r="J165" s="34"/>
      <c r="K165" s="34"/>
      <c r="L165" s="34"/>
      <c r="M165" s="34"/>
      <c r="N165" s="34"/>
      <c r="O165" s="34"/>
      <c r="P165" s="34"/>
      <c r="Q165" s="8"/>
      <c r="R165" s="8"/>
      <c r="S165" s="8"/>
      <c r="T165" s="34"/>
      <c r="U165" s="34"/>
      <c r="V165" s="34"/>
      <c r="W165" s="34"/>
      <c r="X165" s="34"/>
      <c r="Y165" s="34"/>
      <c r="Z165" s="34"/>
      <c r="AA165" s="34"/>
      <c r="AB165" s="34"/>
      <c r="AC165" s="34"/>
    </row>
    <row r="166" spans="1:29" x14ac:dyDescent="0.3">
      <c r="A166" s="34"/>
      <c r="B166" s="34"/>
      <c r="C166" s="34"/>
      <c r="D166" s="34"/>
      <c r="E166" s="34"/>
      <c r="F166" s="34"/>
      <c r="G166" s="34"/>
      <c r="H166" s="34"/>
      <c r="I166" s="34"/>
      <c r="J166" s="34"/>
      <c r="K166" s="34"/>
      <c r="L166" s="34"/>
      <c r="M166" s="34"/>
      <c r="N166" s="34"/>
      <c r="O166" s="34"/>
      <c r="P166" s="34"/>
      <c r="Q166" s="8"/>
      <c r="R166" s="8"/>
      <c r="S166" s="8"/>
      <c r="T166" s="34"/>
      <c r="U166" s="34"/>
      <c r="V166" s="34"/>
      <c r="W166" s="34"/>
      <c r="X166" s="34"/>
      <c r="Y166" s="34"/>
      <c r="Z166" s="34"/>
      <c r="AA166" s="34"/>
      <c r="AB166" s="34"/>
      <c r="AC166" s="34"/>
    </row>
    <row r="167" spans="1:29" x14ac:dyDescent="0.3">
      <c r="A167" s="34"/>
      <c r="B167" s="34"/>
      <c r="C167" s="34"/>
      <c r="D167" s="34"/>
      <c r="E167" s="34"/>
      <c r="F167" s="34"/>
      <c r="G167" s="34"/>
      <c r="H167" s="34"/>
      <c r="I167" s="34"/>
      <c r="J167" s="34"/>
      <c r="K167" s="34"/>
      <c r="L167" s="34"/>
      <c r="M167" s="34"/>
      <c r="N167" s="34"/>
      <c r="O167" s="34"/>
      <c r="P167" s="34"/>
      <c r="Q167" s="8"/>
      <c r="R167" s="8"/>
      <c r="S167" s="8"/>
      <c r="T167" s="34"/>
      <c r="U167" s="34"/>
      <c r="V167" s="34"/>
      <c r="W167" s="34"/>
      <c r="X167" s="34"/>
      <c r="Y167" s="34"/>
      <c r="Z167" s="34"/>
      <c r="AA167" s="34"/>
      <c r="AB167" s="34"/>
      <c r="AC167" s="34"/>
    </row>
    <row r="168" spans="1:29" x14ac:dyDescent="0.3">
      <c r="A168" s="34"/>
      <c r="B168" s="34"/>
      <c r="C168" s="34"/>
      <c r="D168" s="34"/>
      <c r="E168" s="34"/>
      <c r="F168" s="34"/>
      <c r="G168" s="34"/>
      <c r="H168" s="34"/>
      <c r="I168" s="34"/>
      <c r="J168" s="34"/>
      <c r="K168" s="34"/>
      <c r="L168" s="34"/>
      <c r="M168" s="34"/>
      <c r="N168" s="34"/>
      <c r="O168" s="34"/>
      <c r="P168" s="34"/>
      <c r="Q168" s="8"/>
      <c r="R168" s="8"/>
      <c r="S168" s="8"/>
      <c r="T168" s="34"/>
      <c r="U168" s="34"/>
      <c r="V168" s="34"/>
      <c r="W168" s="34"/>
      <c r="X168" s="34"/>
      <c r="Y168" s="34"/>
      <c r="Z168" s="34"/>
      <c r="AA168" s="34"/>
      <c r="AB168" s="34"/>
      <c r="AC168" s="34"/>
    </row>
    <row r="169" spans="1:29" x14ac:dyDescent="0.3">
      <c r="A169" s="34"/>
      <c r="B169" s="34"/>
      <c r="C169" s="34"/>
      <c r="D169" s="34"/>
      <c r="E169" s="34"/>
      <c r="F169" s="34"/>
      <c r="G169" s="34"/>
      <c r="H169" s="34"/>
      <c r="I169" s="34"/>
      <c r="J169" s="34"/>
      <c r="K169" s="34"/>
      <c r="L169" s="34"/>
      <c r="M169" s="34"/>
      <c r="N169" s="34"/>
      <c r="O169" s="34"/>
      <c r="P169" s="34"/>
      <c r="Q169" s="8"/>
      <c r="R169" s="8"/>
      <c r="S169" s="8"/>
      <c r="T169" s="34"/>
      <c r="U169" s="34"/>
      <c r="V169" s="34"/>
      <c r="W169" s="34"/>
      <c r="X169" s="34"/>
      <c r="Y169" s="34"/>
      <c r="Z169" s="34"/>
      <c r="AA169" s="34"/>
      <c r="AB169" s="34"/>
      <c r="AC169" s="34"/>
    </row>
    <row r="170" spans="1:29" x14ac:dyDescent="0.3">
      <c r="A170" s="34"/>
      <c r="B170" s="34"/>
      <c r="C170" s="34"/>
      <c r="D170" s="34"/>
      <c r="E170" s="34"/>
      <c r="F170" s="34"/>
      <c r="G170" s="34"/>
      <c r="H170" s="34"/>
      <c r="I170" s="34"/>
      <c r="J170" s="34"/>
      <c r="K170" s="34"/>
      <c r="L170" s="34"/>
      <c r="M170" s="34"/>
      <c r="N170" s="34"/>
      <c r="O170" s="34"/>
      <c r="P170" s="34"/>
      <c r="Q170" s="8"/>
      <c r="R170" s="8"/>
      <c r="S170" s="8"/>
      <c r="T170" s="34"/>
      <c r="U170" s="34"/>
      <c r="V170" s="34"/>
      <c r="W170" s="34"/>
      <c r="X170" s="34"/>
      <c r="Y170" s="34"/>
      <c r="Z170" s="34"/>
      <c r="AA170" s="34"/>
      <c r="AB170" s="34"/>
      <c r="AC170" s="34"/>
    </row>
    <row r="171" spans="1:29" x14ac:dyDescent="0.3">
      <c r="A171" s="34"/>
      <c r="B171" s="34"/>
      <c r="C171" s="34"/>
      <c r="D171" s="34"/>
      <c r="E171" s="34"/>
      <c r="F171" s="34"/>
      <c r="G171" s="34"/>
      <c r="H171" s="34"/>
      <c r="I171" s="34"/>
      <c r="J171" s="34"/>
      <c r="K171" s="34"/>
      <c r="L171" s="34"/>
      <c r="M171" s="34"/>
      <c r="N171" s="34"/>
      <c r="O171" s="34"/>
      <c r="P171" s="34"/>
      <c r="Q171" s="8"/>
      <c r="R171" s="8"/>
      <c r="S171" s="8"/>
      <c r="T171" s="34"/>
      <c r="U171" s="34"/>
      <c r="V171" s="34"/>
      <c r="W171" s="34"/>
      <c r="X171" s="34"/>
      <c r="Y171" s="34"/>
      <c r="Z171" s="34"/>
      <c r="AA171" s="34"/>
      <c r="AB171" s="34"/>
      <c r="AC171" s="34"/>
    </row>
    <row r="172" spans="1:29" x14ac:dyDescent="0.3">
      <c r="A172" s="34"/>
      <c r="B172" s="34"/>
      <c r="C172" s="34"/>
      <c r="D172" s="34"/>
      <c r="E172" s="34"/>
      <c r="F172" s="34"/>
      <c r="G172" s="34"/>
      <c r="H172" s="34"/>
      <c r="I172" s="34"/>
      <c r="J172" s="34"/>
      <c r="K172" s="34"/>
      <c r="L172" s="34"/>
      <c r="M172" s="34"/>
      <c r="N172" s="34"/>
      <c r="O172" s="34"/>
      <c r="P172" s="34"/>
      <c r="Q172" s="8"/>
      <c r="R172" s="8"/>
      <c r="S172" s="8"/>
      <c r="T172" s="34"/>
      <c r="U172" s="34"/>
      <c r="V172" s="34"/>
      <c r="W172" s="34"/>
      <c r="X172" s="34"/>
      <c r="Y172" s="34"/>
      <c r="Z172" s="34"/>
      <c r="AA172" s="34"/>
      <c r="AB172" s="34"/>
      <c r="AC172" s="34"/>
    </row>
    <row r="173" spans="1:29" x14ac:dyDescent="0.3">
      <c r="A173" s="34"/>
      <c r="B173" s="34"/>
      <c r="C173" s="34"/>
      <c r="D173" s="34"/>
      <c r="E173" s="34"/>
      <c r="F173" s="34"/>
      <c r="G173" s="34"/>
      <c r="H173" s="34"/>
      <c r="I173" s="34"/>
      <c r="J173" s="34"/>
      <c r="K173" s="34"/>
      <c r="L173" s="34"/>
      <c r="M173" s="34"/>
      <c r="N173" s="34"/>
      <c r="O173" s="34"/>
      <c r="P173" s="34"/>
      <c r="Q173" s="8"/>
      <c r="R173" s="8"/>
      <c r="S173" s="8"/>
      <c r="T173" s="34"/>
      <c r="U173" s="34"/>
      <c r="V173" s="34"/>
      <c r="W173" s="34"/>
      <c r="X173" s="34"/>
      <c r="Y173" s="34"/>
      <c r="Z173" s="34"/>
      <c r="AA173" s="34"/>
      <c r="AB173" s="34"/>
      <c r="AC173" s="34"/>
    </row>
    <row r="174" spans="1:29" x14ac:dyDescent="0.3">
      <c r="A174" s="34"/>
      <c r="B174" s="34"/>
      <c r="C174" s="34"/>
      <c r="D174" s="34"/>
      <c r="E174" s="34"/>
      <c r="F174" s="34"/>
      <c r="G174" s="34"/>
      <c r="H174" s="34"/>
      <c r="I174" s="34"/>
      <c r="J174" s="34"/>
      <c r="K174" s="34"/>
      <c r="L174" s="34"/>
      <c r="M174" s="34"/>
      <c r="N174" s="34"/>
      <c r="O174" s="34"/>
      <c r="P174" s="34"/>
      <c r="Q174" s="8"/>
      <c r="R174" s="8"/>
      <c r="S174" s="8"/>
      <c r="T174" s="34"/>
      <c r="U174" s="34"/>
      <c r="V174" s="34"/>
      <c r="W174" s="34"/>
      <c r="X174" s="34"/>
      <c r="Y174" s="34"/>
      <c r="Z174" s="34"/>
      <c r="AA174" s="34"/>
      <c r="AB174" s="34"/>
      <c r="AC174" s="34"/>
    </row>
    <row r="175" spans="1:29" x14ac:dyDescent="0.3">
      <c r="A175" s="34"/>
      <c r="B175" s="34"/>
      <c r="C175" s="34"/>
      <c r="D175" s="34"/>
      <c r="E175" s="34"/>
      <c r="F175" s="34"/>
      <c r="G175" s="34"/>
      <c r="H175" s="34"/>
      <c r="I175" s="34"/>
      <c r="J175" s="34"/>
      <c r="K175" s="34"/>
      <c r="L175" s="34"/>
      <c r="M175" s="34"/>
      <c r="N175" s="34"/>
      <c r="O175" s="34"/>
      <c r="P175" s="34"/>
      <c r="Q175" s="8"/>
      <c r="R175" s="8"/>
      <c r="S175" s="8"/>
      <c r="T175" s="34"/>
      <c r="U175" s="34"/>
      <c r="V175" s="34"/>
      <c r="W175" s="34"/>
      <c r="X175" s="34"/>
      <c r="Y175" s="34"/>
      <c r="Z175" s="34"/>
      <c r="AA175" s="34"/>
      <c r="AB175" s="34"/>
      <c r="AC175" s="34"/>
    </row>
    <row r="176" spans="1:29" x14ac:dyDescent="0.3">
      <c r="A176" s="34"/>
      <c r="B176" s="34"/>
      <c r="C176" s="34"/>
      <c r="D176" s="34"/>
      <c r="E176" s="34"/>
      <c r="F176" s="34"/>
      <c r="G176" s="34"/>
      <c r="H176" s="34"/>
      <c r="I176" s="34"/>
      <c r="J176" s="34"/>
      <c r="K176" s="34"/>
      <c r="L176" s="34"/>
      <c r="M176" s="34"/>
      <c r="N176" s="34"/>
      <c r="O176" s="34"/>
      <c r="P176" s="34"/>
      <c r="Q176" s="8"/>
      <c r="R176" s="8"/>
      <c r="S176" s="8"/>
      <c r="T176" s="34"/>
      <c r="U176" s="34"/>
      <c r="V176" s="34"/>
      <c r="W176" s="34"/>
      <c r="X176" s="34"/>
      <c r="Y176" s="34"/>
      <c r="Z176" s="34"/>
      <c r="AA176" s="34"/>
      <c r="AB176" s="34"/>
      <c r="AC176" s="34"/>
    </row>
    <row r="177" spans="1:29" x14ac:dyDescent="0.3">
      <c r="A177" s="34"/>
      <c r="B177" s="34"/>
      <c r="C177" s="34"/>
      <c r="D177" s="34"/>
      <c r="E177" s="34"/>
      <c r="F177" s="34"/>
      <c r="G177" s="34"/>
      <c r="H177" s="34"/>
      <c r="I177" s="34"/>
      <c r="J177" s="34"/>
      <c r="K177" s="34"/>
      <c r="L177" s="34"/>
      <c r="M177" s="34"/>
      <c r="N177" s="34"/>
      <c r="O177" s="34"/>
      <c r="P177" s="34"/>
      <c r="Q177" s="8"/>
      <c r="R177" s="8"/>
      <c r="S177" s="8"/>
      <c r="T177" s="34"/>
      <c r="U177" s="34"/>
      <c r="V177" s="34"/>
      <c r="W177" s="34"/>
      <c r="X177" s="34"/>
      <c r="Y177" s="34"/>
      <c r="Z177" s="34"/>
      <c r="AA177" s="34"/>
      <c r="AB177" s="34"/>
      <c r="AC177" s="34"/>
    </row>
    <row r="178" spans="1:29" x14ac:dyDescent="0.3">
      <c r="A178" s="34"/>
      <c r="B178" s="34"/>
      <c r="C178" s="34"/>
      <c r="D178" s="34"/>
      <c r="E178" s="34"/>
      <c r="F178" s="34"/>
      <c r="G178" s="34"/>
      <c r="H178" s="34"/>
      <c r="I178" s="34"/>
      <c r="J178" s="34"/>
      <c r="K178" s="34"/>
      <c r="L178" s="34"/>
      <c r="M178" s="34"/>
      <c r="N178" s="34"/>
      <c r="O178" s="34"/>
      <c r="P178" s="34"/>
      <c r="Q178" s="8"/>
      <c r="R178" s="8"/>
      <c r="S178" s="8"/>
      <c r="T178" s="34"/>
      <c r="U178" s="34"/>
      <c r="V178" s="34"/>
      <c r="W178" s="34"/>
      <c r="X178" s="34"/>
      <c r="Y178" s="34"/>
      <c r="Z178" s="34"/>
      <c r="AA178" s="34"/>
      <c r="AB178" s="34"/>
      <c r="AC178" s="34"/>
    </row>
    <row r="179" spans="1:29" x14ac:dyDescent="0.3">
      <c r="A179" s="34"/>
      <c r="B179" s="34"/>
      <c r="C179" s="34"/>
      <c r="D179" s="34"/>
      <c r="E179" s="34"/>
      <c r="F179" s="34"/>
      <c r="G179" s="34"/>
      <c r="H179" s="34"/>
      <c r="I179" s="34"/>
      <c r="J179" s="34"/>
      <c r="K179" s="34"/>
      <c r="L179" s="34"/>
      <c r="M179" s="34"/>
      <c r="N179" s="34"/>
      <c r="O179" s="34"/>
      <c r="P179" s="34"/>
      <c r="Q179" s="8"/>
      <c r="R179" s="8"/>
      <c r="S179" s="8"/>
      <c r="T179" s="34"/>
      <c r="U179" s="34"/>
      <c r="V179" s="34"/>
      <c r="W179" s="34"/>
      <c r="X179" s="34"/>
      <c r="Y179" s="34"/>
      <c r="Z179" s="34"/>
      <c r="AA179" s="34"/>
      <c r="AB179" s="34"/>
      <c r="AC179" s="34"/>
    </row>
    <row r="180" spans="1:29" x14ac:dyDescent="0.3">
      <c r="A180" s="34"/>
      <c r="B180" s="34"/>
      <c r="C180" s="34"/>
      <c r="D180" s="34"/>
      <c r="E180" s="34"/>
      <c r="F180" s="34"/>
      <c r="G180" s="34"/>
      <c r="H180" s="34"/>
      <c r="I180" s="34"/>
      <c r="J180" s="34"/>
      <c r="K180" s="34"/>
      <c r="L180" s="34"/>
      <c r="M180" s="34"/>
      <c r="N180" s="34"/>
      <c r="O180" s="34"/>
      <c r="P180" s="34"/>
      <c r="Q180" s="8"/>
      <c r="R180" s="8"/>
      <c r="S180" s="8"/>
      <c r="T180" s="34"/>
      <c r="U180" s="34"/>
      <c r="V180" s="34"/>
      <c r="W180" s="34"/>
      <c r="X180" s="34"/>
      <c r="Y180" s="34"/>
      <c r="Z180" s="34"/>
      <c r="AA180" s="34"/>
      <c r="AB180" s="34"/>
      <c r="AC180" s="34"/>
    </row>
    <row r="181" spans="1:29" x14ac:dyDescent="0.3">
      <c r="A181" s="34"/>
      <c r="B181" s="34"/>
      <c r="C181" s="34"/>
      <c r="D181" s="34"/>
      <c r="E181" s="34"/>
      <c r="F181" s="34"/>
      <c r="G181" s="34"/>
      <c r="H181" s="34"/>
      <c r="I181" s="34"/>
      <c r="J181" s="34"/>
      <c r="K181" s="34"/>
      <c r="L181" s="34"/>
      <c r="M181" s="34"/>
      <c r="N181" s="34"/>
      <c r="O181" s="34"/>
      <c r="P181" s="34"/>
      <c r="Q181" s="8"/>
      <c r="R181" s="8"/>
      <c r="S181" s="8"/>
      <c r="T181" s="34"/>
      <c r="U181" s="34"/>
      <c r="V181" s="34"/>
      <c r="W181" s="34"/>
      <c r="X181" s="34"/>
      <c r="Y181" s="34"/>
      <c r="Z181" s="34"/>
      <c r="AA181" s="34"/>
      <c r="AB181" s="34"/>
      <c r="AC181" s="34"/>
    </row>
    <row r="182" spans="1:29" x14ac:dyDescent="0.3">
      <c r="A182" s="34"/>
      <c r="B182" s="34"/>
      <c r="C182" s="34"/>
      <c r="D182" s="34"/>
      <c r="E182" s="34"/>
      <c r="F182" s="34"/>
      <c r="G182" s="34"/>
      <c r="H182" s="34"/>
      <c r="I182" s="34"/>
      <c r="J182" s="34"/>
      <c r="K182" s="34"/>
      <c r="L182" s="34"/>
      <c r="M182" s="34"/>
      <c r="N182" s="34"/>
      <c r="O182" s="34"/>
      <c r="P182" s="34"/>
      <c r="Q182" s="8"/>
      <c r="R182" s="8"/>
      <c r="S182" s="8"/>
      <c r="T182" s="34"/>
      <c r="U182" s="34"/>
      <c r="V182" s="34"/>
      <c r="W182" s="34"/>
      <c r="X182" s="34"/>
      <c r="Y182" s="34"/>
      <c r="Z182" s="34"/>
      <c r="AA182" s="34"/>
      <c r="AB182" s="34"/>
      <c r="AC182" s="34"/>
    </row>
    <row r="183" spans="1:29" x14ac:dyDescent="0.3">
      <c r="A183" s="34"/>
      <c r="B183" s="34"/>
      <c r="C183" s="34"/>
      <c r="D183" s="34"/>
      <c r="E183" s="34"/>
      <c r="F183" s="34"/>
      <c r="G183" s="34"/>
      <c r="H183" s="34"/>
      <c r="I183" s="34"/>
      <c r="J183" s="34"/>
      <c r="K183" s="34"/>
      <c r="L183" s="34"/>
      <c r="M183" s="34"/>
      <c r="N183" s="34"/>
      <c r="O183" s="34"/>
      <c r="P183" s="34"/>
      <c r="Q183" s="8"/>
      <c r="R183" s="8"/>
      <c r="S183" s="8"/>
      <c r="T183" s="34"/>
      <c r="U183" s="34"/>
      <c r="V183" s="34"/>
      <c r="W183" s="34"/>
      <c r="X183" s="34"/>
      <c r="Y183" s="34"/>
      <c r="Z183" s="34"/>
      <c r="AA183" s="34"/>
      <c r="AB183" s="34"/>
      <c r="AC183" s="34"/>
    </row>
    <row r="184" spans="1:29" x14ac:dyDescent="0.3">
      <c r="A184" s="34"/>
      <c r="B184" s="34"/>
      <c r="C184" s="34"/>
      <c r="D184" s="34"/>
      <c r="E184" s="34"/>
      <c r="F184" s="34"/>
      <c r="G184" s="34"/>
      <c r="H184" s="34"/>
      <c r="I184" s="34"/>
      <c r="J184" s="34"/>
      <c r="K184" s="34"/>
      <c r="L184" s="34"/>
      <c r="M184" s="34"/>
      <c r="N184" s="34"/>
      <c r="O184" s="34"/>
      <c r="P184" s="34"/>
      <c r="Q184" s="8"/>
      <c r="R184" s="8"/>
      <c r="S184" s="8"/>
      <c r="T184" s="34"/>
      <c r="U184" s="34"/>
      <c r="V184" s="34"/>
      <c r="W184" s="34"/>
      <c r="X184" s="34"/>
      <c r="Y184" s="34"/>
      <c r="Z184" s="34"/>
      <c r="AA184" s="34"/>
      <c r="AB184" s="34"/>
      <c r="AC184" s="34"/>
    </row>
    <row r="185" spans="1:29" x14ac:dyDescent="0.3">
      <c r="A185" s="34"/>
      <c r="B185" s="34"/>
      <c r="C185" s="34"/>
      <c r="D185" s="34"/>
      <c r="E185" s="34"/>
      <c r="F185" s="34"/>
      <c r="G185" s="34"/>
      <c r="H185" s="34"/>
      <c r="I185" s="34"/>
      <c r="J185" s="34"/>
      <c r="K185" s="34"/>
      <c r="L185" s="34"/>
      <c r="M185" s="34"/>
      <c r="N185" s="34"/>
      <c r="O185" s="34"/>
      <c r="P185" s="34"/>
      <c r="Q185" s="8"/>
      <c r="R185" s="8"/>
      <c r="S185" s="8"/>
      <c r="T185" s="34"/>
      <c r="U185" s="34"/>
      <c r="V185" s="34"/>
      <c r="W185" s="34"/>
      <c r="X185" s="34"/>
      <c r="Y185" s="34"/>
      <c r="Z185" s="34"/>
      <c r="AA185" s="34"/>
      <c r="AB185" s="34"/>
      <c r="AC185" s="34"/>
    </row>
    <row r="186" spans="1:29" x14ac:dyDescent="0.3">
      <c r="A186" s="34"/>
      <c r="B186" s="34"/>
      <c r="C186" s="34"/>
      <c r="D186" s="34"/>
      <c r="E186" s="34"/>
      <c r="F186" s="34"/>
      <c r="G186" s="34"/>
      <c r="H186" s="34"/>
      <c r="I186" s="34"/>
      <c r="J186" s="34"/>
      <c r="K186" s="34"/>
      <c r="L186" s="34"/>
      <c r="M186" s="34"/>
      <c r="N186" s="34"/>
      <c r="O186" s="34"/>
      <c r="P186" s="34"/>
      <c r="Q186" s="8"/>
      <c r="R186" s="8"/>
      <c r="S186" s="8"/>
      <c r="T186" s="34"/>
      <c r="U186" s="34"/>
      <c r="V186" s="34"/>
      <c r="W186" s="34"/>
      <c r="X186" s="34"/>
      <c r="Y186" s="34"/>
      <c r="Z186" s="34"/>
      <c r="AA186" s="34"/>
      <c r="AB186" s="34"/>
      <c r="AC186" s="34"/>
    </row>
    <row r="187" spans="1:29" x14ac:dyDescent="0.3">
      <c r="A187" s="34"/>
      <c r="B187" s="34"/>
      <c r="C187" s="34"/>
      <c r="D187" s="34"/>
      <c r="E187" s="34"/>
      <c r="F187" s="34"/>
      <c r="G187" s="34"/>
      <c r="H187" s="34"/>
      <c r="I187" s="34"/>
      <c r="J187" s="34"/>
      <c r="K187" s="34"/>
      <c r="L187" s="34"/>
      <c r="M187" s="34"/>
      <c r="N187" s="34"/>
      <c r="O187" s="34"/>
      <c r="P187" s="34"/>
      <c r="Q187" s="8"/>
      <c r="R187" s="8"/>
      <c r="S187" s="8"/>
      <c r="T187" s="34"/>
      <c r="U187" s="34"/>
      <c r="V187" s="34"/>
      <c r="W187" s="34"/>
      <c r="X187" s="34"/>
      <c r="Y187" s="34"/>
      <c r="Z187" s="34"/>
      <c r="AA187" s="34"/>
      <c r="AB187" s="34"/>
      <c r="AC187" s="34"/>
    </row>
    <row r="188" spans="1:29" x14ac:dyDescent="0.3">
      <c r="A188" s="34"/>
      <c r="B188" s="34"/>
      <c r="C188" s="34"/>
      <c r="D188" s="34"/>
      <c r="E188" s="34"/>
      <c r="F188" s="34"/>
      <c r="G188" s="34"/>
      <c r="H188" s="34"/>
      <c r="I188" s="34"/>
      <c r="J188" s="34"/>
      <c r="K188" s="34"/>
      <c r="L188" s="34"/>
      <c r="M188" s="34"/>
      <c r="N188" s="34"/>
      <c r="O188" s="34"/>
      <c r="P188" s="34"/>
      <c r="Q188" s="8"/>
      <c r="R188" s="8"/>
      <c r="S188" s="8"/>
      <c r="T188" s="34"/>
      <c r="U188" s="34"/>
      <c r="V188" s="34"/>
      <c r="W188" s="34"/>
      <c r="X188" s="34"/>
      <c r="Y188" s="34"/>
      <c r="Z188" s="34"/>
      <c r="AA188" s="34"/>
      <c r="AB188" s="34"/>
      <c r="AC188" s="34"/>
    </row>
    <row r="189" spans="1:29" x14ac:dyDescent="0.3">
      <c r="A189" s="34"/>
      <c r="B189" s="34"/>
      <c r="C189" s="34"/>
      <c r="D189" s="34"/>
      <c r="E189" s="34"/>
      <c r="F189" s="34"/>
      <c r="G189" s="34"/>
      <c r="H189" s="34"/>
      <c r="I189" s="34"/>
      <c r="J189" s="34"/>
      <c r="K189" s="34"/>
      <c r="L189" s="34"/>
      <c r="M189" s="34"/>
      <c r="N189" s="34"/>
      <c r="O189" s="34"/>
      <c r="P189" s="34"/>
      <c r="Q189" s="8"/>
      <c r="R189" s="8"/>
      <c r="S189" s="8"/>
      <c r="T189" s="34"/>
      <c r="U189" s="34"/>
      <c r="V189" s="34"/>
      <c r="W189" s="34"/>
      <c r="X189" s="34"/>
      <c r="Y189" s="34"/>
      <c r="Z189" s="34"/>
      <c r="AA189" s="34"/>
      <c r="AB189" s="34"/>
      <c r="AC189" s="34"/>
    </row>
    <row r="190" spans="1:29" x14ac:dyDescent="0.3">
      <c r="A190" s="34"/>
      <c r="B190" s="34"/>
      <c r="C190" s="34"/>
      <c r="D190" s="34"/>
      <c r="E190" s="34"/>
      <c r="F190" s="34"/>
      <c r="G190" s="34"/>
      <c r="H190" s="34"/>
      <c r="I190" s="34"/>
      <c r="J190" s="34"/>
      <c r="K190" s="34"/>
      <c r="L190" s="34"/>
      <c r="M190" s="34"/>
      <c r="N190" s="34"/>
      <c r="O190" s="34"/>
      <c r="P190" s="34"/>
      <c r="Q190" s="8"/>
      <c r="R190" s="8"/>
      <c r="S190" s="8"/>
      <c r="T190" s="34"/>
      <c r="U190" s="34"/>
      <c r="V190" s="34"/>
      <c r="W190" s="34"/>
      <c r="X190" s="34"/>
      <c r="Y190" s="34"/>
      <c r="Z190" s="34"/>
      <c r="AA190" s="34"/>
      <c r="AB190" s="34"/>
      <c r="AC190" s="34"/>
    </row>
    <row r="191" spans="1:29" x14ac:dyDescent="0.3">
      <c r="I191" s="34"/>
      <c r="Q191" s="7"/>
      <c r="R191" s="7"/>
      <c r="S191" s="7"/>
    </row>
    <row r="192" spans="1:29" x14ac:dyDescent="0.3">
      <c r="I192" s="34"/>
      <c r="Q192" s="7"/>
      <c r="R192" s="7"/>
      <c r="S192" s="7"/>
    </row>
    <row r="193" spans="9:19" x14ac:dyDescent="0.3">
      <c r="I193" s="34"/>
      <c r="Q193" s="7"/>
      <c r="R193" s="7"/>
      <c r="S193" s="7"/>
    </row>
    <row r="194" spans="9:19" x14ac:dyDescent="0.3">
      <c r="I194" s="34"/>
      <c r="Q194" s="7"/>
      <c r="R194" s="7"/>
      <c r="S194" s="7"/>
    </row>
    <row r="195" spans="9:19" x14ac:dyDescent="0.3">
      <c r="I195" s="34"/>
      <c r="Q195" s="7"/>
      <c r="R195" s="7"/>
      <c r="S195" s="7"/>
    </row>
    <row r="196" spans="9:19" x14ac:dyDescent="0.3">
      <c r="I196" s="34"/>
      <c r="Q196" s="7"/>
      <c r="R196" s="7"/>
      <c r="S196" s="7"/>
    </row>
    <row r="197" spans="9:19" x14ac:dyDescent="0.3">
      <c r="I197" s="34"/>
      <c r="Q197" s="7"/>
      <c r="R197" s="7"/>
      <c r="S197" s="7"/>
    </row>
    <row r="198" spans="9:19" x14ac:dyDescent="0.3">
      <c r="I198" s="34"/>
      <c r="Q198" s="7"/>
      <c r="R198" s="7"/>
      <c r="S198" s="7"/>
    </row>
    <row r="199" spans="9:19" x14ac:dyDescent="0.3">
      <c r="I199" s="34"/>
      <c r="Q199" s="7"/>
      <c r="R199" s="7"/>
      <c r="S199" s="7"/>
    </row>
    <row r="200" spans="9:19" x14ac:dyDescent="0.3">
      <c r="I200" s="34"/>
      <c r="Q200" s="7"/>
      <c r="R200" s="7"/>
      <c r="S200" s="7"/>
    </row>
    <row r="201" spans="9:19" x14ac:dyDescent="0.3">
      <c r="I201" s="34"/>
      <c r="Q201" s="7"/>
      <c r="R201" s="7"/>
      <c r="S201" s="7"/>
    </row>
    <row r="202" spans="9:19" x14ac:dyDescent="0.3">
      <c r="I202" s="34"/>
      <c r="Q202" s="7"/>
      <c r="R202" s="7"/>
      <c r="S202" s="7"/>
    </row>
    <row r="203" spans="9:19" x14ac:dyDescent="0.3">
      <c r="I203" s="34"/>
      <c r="Q203" s="7"/>
      <c r="R203" s="7"/>
      <c r="S203" s="7"/>
    </row>
    <row r="204" spans="9:19" x14ac:dyDescent="0.3">
      <c r="I204" s="34"/>
      <c r="Q204" s="7"/>
      <c r="R204" s="7"/>
      <c r="S204" s="7"/>
    </row>
    <row r="205" spans="9:19" x14ac:dyDescent="0.3">
      <c r="I205" s="34"/>
      <c r="Q205" s="7"/>
      <c r="R205" s="7"/>
      <c r="S205" s="7"/>
    </row>
    <row r="206" spans="9:19" x14ac:dyDescent="0.3">
      <c r="I206" s="34"/>
      <c r="Q206" s="7"/>
      <c r="R206" s="7"/>
      <c r="S206" s="7"/>
    </row>
    <row r="207" spans="9:19" x14ac:dyDescent="0.3">
      <c r="I207" s="34"/>
      <c r="Q207" s="7"/>
      <c r="R207" s="7"/>
      <c r="S207" s="7"/>
    </row>
    <row r="208" spans="9:19" x14ac:dyDescent="0.3">
      <c r="I208" s="34"/>
      <c r="Q208" s="7"/>
      <c r="R208" s="7"/>
      <c r="S208" s="7"/>
    </row>
    <row r="209" spans="9:19" x14ac:dyDescent="0.3">
      <c r="I209" s="34"/>
      <c r="Q209" s="7"/>
      <c r="R209" s="7"/>
      <c r="S209" s="7"/>
    </row>
    <row r="210" spans="9:19" x14ac:dyDescent="0.3">
      <c r="I210" s="34"/>
      <c r="Q210" s="7"/>
      <c r="R210" s="7"/>
      <c r="S210" s="7"/>
    </row>
    <row r="211" spans="9:19" x14ac:dyDescent="0.3">
      <c r="I211" s="34"/>
      <c r="Q211" s="7"/>
      <c r="R211" s="7"/>
      <c r="S211" s="7"/>
    </row>
    <row r="212" spans="9:19" x14ac:dyDescent="0.3">
      <c r="I212" s="34"/>
      <c r="Q212" s="7"/>
      <c r="R212" s="7"/>
      <c r="S212" s="7"/>
    </row>
    <row r="213" spans="9:19" x14ac:dyDescent="0.3">
      <c r="I213" s="34"/>
      <c r="Q213" s="7"/>
      <c r="R213" s="7"/>
      <c r="S213" s="7"/>
    </row>
    <row r="214" spans="9:19" x14ac:dyDescent="0.3">
      <c r="I214" s="34"/>
      <c r="Q214" s="7"/>
      <c r="R214" s="7"/>
      <c r="S214" s="7"/>
    </row>
    <row r="215" spans="9:19" x14ac:dyDescent="0.3">
      <c r="I215" s="34"/>
      <c r="Q215" s="7"/>
      <c r="R215" s="7"/>
      <c r="S215" s="7"/>
    </row>
    <row r="216" spans="9:19" x14ac:dyDescent="0.3">
      <c r="I216" s="34"/>
      <c r="Q216" s="7"/>
      <c r="R216" s="7"/>
      <c r="S216" s="7"/>
    </row>
    <row r="217" spans="9:19" x14ac:dyDescent="0.3">
      <c r="I217" s="34"/>
      <c r="Q217" s="7"/>
      <c r="R217" s="7"/>
      <c r="S217" s="7"/>
    </row>
    <row r="218" spans="9:19" x14ac:dyDescent="0.3">
      <c r="I218" s="34"/>
      <c r="Q218" s="7"/>
      <c r="R218" s="7"/>
      <c r="S218" s="7"/>
    </row>
    <row r="219" spans="9:19" x14ac:dyDescent="0.3">
      <c r="I219" s="34"/>
      <c r="Q219" s="7"/>
      <c r="R219" s="7"/>
      <c r="S219" s="7"/>
    </row>
    <row r="220" spans="9:19" x14ac:dyDescent="0.3">
      <c r="I220" s="34"/>
      <c r="Q220" s="7"/>
      <c r="R220" s="7"/>
      <c r="S220" s="7"/>
    </row>
    <row r="221" spans="9:19" x14ac:dyDescent="0.3">
      <c r="I221" s="34"/>
      <c r="Q221" s="7"/>
      <c r="R221" s="7"/>
      <c r="S221" s="7"/>
    </row>
    <row r="222" spans="9:19" x14ac:dyDescent="0.3">
      <c r="I222" s="34"/>
      <c r="Q222" s="7"/>
      <c r="R222" s="7"/>
      <c r="S222" s="7"/>
    </row>
    <row r="223" spans="9:19" x14ac:dyDescent="0.3">
      <c r="I223" s="34"/>
      <c r="Q223" s="7"/>
      <c r="R223" s="7"/>
      <c r="S223" s="7"/>
    </row>
    <row r="224" spans="9:19" x14ac:dyDescent="0.3">
      <c r="I224" s="34"/>
      <c r="Q224" s="7"/>
      <c r="R224" s="7"/>
      <c r="S224" s="7"/>
    </row>
    <row r="225" spans="9:19" x14ac:dyDescent="0.3">
      <c r="I225" s="34"/>
      <c r="Q225" s="7"/>
      <c r="R225" s="7"/>
      <c r="S225" s="7"/>
    </row>
    <row r="226" spans="9:19" x14ac:dyDescent="0.3">
      <c r="I226" s="34"/>
      <c r="Q226" s="7"/>
      <c r="R226" s="7"/>
      <c r="S226" s="7"/>
    </row>
    <row r="227" spans="9:19" x14ac:dyDescent="0.3">
      <c r="I227" s="34"/>
      <c r="Q227" s="7"/>
      <c r="R227" s="7"/>
      <c r="S227" s="7"/>
    </row>
    <row r="228" spans="9:19" x14ac:dyDescent="0.3">
      <c r="I228" s="34"/>
      <c r="Q228" s="7"/>
      <c r="R228" s="7"/>
      <c r="S228" s="7"/>
    </row>
    <row r="229" spans="9:19" x14ac:dyDescent="0.3">
      <c r="I229" s="34"/>
      <c r="Q229" s="7"/>
      <c r="R229" s="7"/>
      <c r="S229" s="7"/>
    </row>
    <row r="230" spans="9:19" x14ac:dyDescent="0.3">
      <c r="I230" s="34"/>
      <c r="Q230" s="7"/>
      <c r="R230" s="7"/>
      <c r="S230" s="7"/>
    </row>
    <row r="231" spans="9:19" x14ac:dyDescent="0.3">
      <c r="I231" s="34"/>
      <c r="Q231" s="7"/>
      <c r="R231" s="7"/>
      <c r="S231" s="7"/>
    </row>
    <row r="232" spans="9:19" x14ac:dyDescent="0.3">
      <c r="I232" s="34"/>
      <c r="Q232" s="7"/>
      <c r="R232" s="7"/>
      <c r="S232" s="7"/>
    </row>
    <row r="233" spans="9:19" x14ac:dyDescent="0.3">
      <c r="I233" s="34"/>
      <c r="Q233" s="7"/>
      <c r="R233" s="7"/>
      <c r="S233" s="7"/>
    </row>
    <row r="234" spans="9:19" x14ac:dyDescent="0.3">
      <c r="I234" s="34"/>
      <c r="Q234" s="7"/>
      <c r="R234" s="7"/>
      <c r="S234" s="7"/>
    </row>
    <row r="235" spans="9:19" x14ac:dyDescent="0.3">
      <c r="I235" s="34"/>
      <c r="Q235" s="7"/>
      <c r="R235" s="7"/>
      <c r="S235" s="7"/>
    </row>
    <row r="236" spans="9:19" x14ac:dyDescent="0.3">
      <c r="I236" s="34"/>
      <c r="Q236" s="7"/>
      <c r="R236" s="7"/>
      <c r="S236" s="7"/>
    </row>
    <row r="237" spans="9:19" x14ac:dyDescent="0.3">
      <c r="I237" s="34"/>
      <c r="Q237" s="7"/>
      <c r="R237" s="7"/>
      <c r="S237" s="7"/>
    </row>
    <row r="238" spans="9:19" x14ac:dyDescent="0.3">
      <c r="I238" s="34"/>
      <c r="Q238" s="7"/>
      <c r="R238" s="7"/>
      <c r="S238" s="7"/>
    </row>
    <row r="239" spans="9:19" x14ac:dyDescent="0.3">
      <c r="I239" s="34"/>
      <c r="Q239" s="7"/>
      <c r="R239" s="7"/>
      <c r="S239" s="7"/>
    </row>
    <row r="240" spans="9:19" x14ac:dyDescent="0.3">
      <c r="I240" s="34"/>
      <c r="Q240" s="7"/>
      <c r="R240" s="7"/>
      <c r="S240" s="7"/>
    </row>
    <row r="241" spans="9:19" x14ac:dyDescent="0.3">
      <c r="I241" s="34"/>
      <c r="Q241" s="7"/>
      <c r="R241" s="7"/>
      <c r="S241" s="7"/>
    </row>
    <row r="242" spans="9:19" x14ac:dyDescent="0.3">
      <c r="I242" s="34"/>
      <c r="Q242" s="7"/>
      <c r="R242" s="7"/>
      <c r="S242" s="7"/>
    </row>
    <row r="243" spans="9:19" x14ac:dyDescent="0.3">
      <c r="I243" s="34"/>
      <c r="Q243" s="7"/>
      <c r="R243" s="7"/>
      <c r="S243" s="7"/>
    </row>
    <row r="244" spans="9:19" x14ac:dyDescent="0.3">
      <c r="I244" s="34"/>
      <c r="Q244" s="7"/>
      <c r="R244" s="7"/>
      <c r="S244" s="7"/>
    </row>
    <row r="245" spans="9:19" x14ac:dyDescent="0.3">
      <c r="I245" s="34"/>
      <c r="Q245" s="7"/>
      <c r="R245" s="7"/>
      <c r="S245" s="7"/>
    </row>
    <row r="246" spans="9:19" x14ac:dyDescent="0.3">
      <c r="I246" s="34"/>
      <c r="Q246" s="7"/>
      <c r="R246" s="7"/>
      <c r="S246" s="7"/>
    </row>
    <row r="247" spans="9:19" x14ac:dyDescent="0.3">
      <c r="I247" s="34"/>
      <c r="Q247" s="7"/>
      <c r="R247" s="7"/>
      <c r="S247" s="7"/>
    </row>
    <row r="248" spans="9:19" x14ac:dyDescent="0.3">
      <c r="I248" s="34"/>
      <c r="Q248" s="7"/>
      <c r="R248" s="7"/>
      <c r="S248" s="7"/>
    </row>
    <row r="249" spans="9:19" x14ac:dyDescent="0.3">
      <c r="I249" s="34"/>
      <c r="Q249" s="7"/>
      <c r="R249" s="7"/>
      <c r="S249" s="7"/>
    </row>
    <row r="250" spans="9:19" x14ac:dyDescent="0.3">
      <c r="I250" s="34"/>
      <c r="Q250" s="7"/>
      <c r="R250" s="7"/>
      <c r="S250" s="7"/>
    </row>
    <row r="251" spans="9:19" x14ac:dyDescent="0.3">
      <c r="I251" s="34"/>
      <c r="Q251" s="7"/>
      <c r="R251" s="7"/>
      <c r="S251" s="7"/>
    </row>
    <row r="252" spans="9:19" x14ac:dyDescent="0.3">
      <c r="I252" s="34"/>
      <c r="Q252" s="7"/>
      <c r="R252" s="7"/>
      <c r="S252" s="7"/>
    </row>
    <row r="253" spans="9:19" x14ac:dyDescent="0.3">
      <c r="I253" s="34"/>
      <c r="Q253" s="7"/>
      <c r="R253" s="7"/>
      <c r="S253" s="7"/>
    </row>
    <row r="254" spans="9:19" x14ac:dyDescent="0.3">
      <c r="I254" s="34"/>
      <c r="Q254" s="7"/>
      <c r="R254" s="7"/>
      <c r="S254" s="7"/>
    </row>
    <row r="255" spans="9:19" x14ac:dyDescent="0.3">
      <c r="I255" s="34"/>
      <c r="Q255" s="7"/>
      <c r="R255" s="7"/>
      <c r="S255" s="7"/>
    </row>
    <row r="256" spans="9:19" x14ac:dyDescent="0.3">
      <c r="I256" s="34"/>
      <c r="Q256" s="7"/>
      <c r="R256" s="7"/>
      <c r="S256" s="7"/>
    </row>
    <row r="257" spans="9:19" x14ac:dyDescent="0.3">
      <c r="I257" s="34"/>
      <c r="Q257" s="7"/>
      <c r="R257" s="7"/>
      <c r="S257" s="7"/>
    </row>
    <row r="258" spans="9:19" x14ac:dyDescent="0.3">
      <c r="I258" s="34"/>
      <c r="Q258" s="7"/>
      <c r="R258" s="7"/>
      <c r="S258" s="7"/>
    </row>
    <row r="259" spans="9:19" x14ac:dyDescent="0.3">
      <c r="I259" s="34"/>
      <c r="Q259" s="7"/>
      <c r="R259" s="7"/>
      <c r="S259" s="7"/>
    </row>
    <row r="260" spans="9:19" x14ac:dyDescent="0.3">
      <c r="I260" s="34"/>
      <c r="Q260" s="7"/>
      <c r="R260" s="7"/>
      <c r="S260" s="7"/>
    </row>
    <row r="261" spans="9:19" x14ac:dyDescent="0.3">
      <c r="I261" s="34"/>
      <c r="Q261" s="7"/>
      <c r="R261" s="7"/>
      <c r="S261" s="7"/>
    </row>
    <row r="262" spans="9:19" x14ac:dyDescent="0.3">
      <c r="I262" s="34"/>
      <c r="Q262" s="7"/>
      <c r="R262" s="7"/>
      <c r="S262" s="7"/>
    </row>
    <row r="263" spans="9:19" x14ac:dyDescent="0.3">
      <c r="I263" s="34"/>
      <c r="Q263" s="7"/>
      <c r="R263" s="7"/>
      <c r="S263" s="7"/>
    </row>
    <row r="264" spans="9:19" x14ac:dyDescent="0.3">
      <c r="I264" s="34"/>
      <c r="Q264" s="7"/>
      <c r="R264" s="7"/>
      <c r="S264" s="7"/>
    </row>
    <row r="265" spans="9:19" x14ac:dyDescent="0.3">
      <c r="I265" s="34"/>
      <c r="Q265" s="7"/>
      <c r="R265" s="7"/>
      <c r="S265" s="7"/>
    </row>
    <row r="266" spans="9:19" x14ac:dyDescent="0.3">
      <c r="I266" s="34"/>
      <c r="Q266" s="7"/>
      <c r="R266" s="7"/>
      <c r="S266" s="7"/>
    </row>
    <row r="267" spans="9:19" x14ac:dyDescent="0.3">
      <c r="I267" s="34"/>
      <c r="Q267" s="7"/>
      <c r="R267" s="7"/>
      <c r="S267" s="7"/>
    </row>
    <row r="268" spans="9:19" x14ac:dyDescent="0.3">
      <c r="I268" s="34"/>
      <c r="Q268" s="7"/>
      <c r="R268" s="7"/>
      <c r="S268" s="7"/>
    </row>
    <row r="269" spans="9:19" x14ac:dyDescent="0.3">
      <c r="I269" s="34"/>
      <c r="Q269" s="7"/>
      <c r="R269" s="7"/>
      <c r="S269" s="7"/>
    </row>
    <row r="270" spans="9:19" x14ac:dyDescent="0.3">
      <c r="I270" s="34"/>
      <c r="Q270" s="7"/>
      <c r="R270" s="7"/>
      <c r="S270" s="7"/>
    </row>
    <row r="271" spans="9:19" x14ac:dyDescent="0.3">
      <c r="I271" s="34"/>
      <c r="Q271" s="7"/>
      <c r="R271" s="7"/>
      <c r="S271" s="7"/>
    </row>
    <row r="272" spans="9:19" x14ac:dyDescent="0.3">
      <c r="I272" s="34"/>
      <c r="Q272" s="7"/>
      <c r="R272" s="7"/>
      <c r="S272" s="7"/>
    </row>
    <row r="273" spans="9:19" x14ac:dyDescent="0.3">
      <c r="I273" s="34"/>
      <c r="Q273" s="7"/>
      <c r="R273" s="7"/>
      <c r="S273" s="7"/>
    </row>
    <row r="274" spans="9:19" x14ac:dyDescent="0.3">
      <c r="I274" s="34"/>
      <c r="Q274" s="7"/>
      <c r="R274" s="7"/>
      <c r="S274" s="7"/>
    </row>
    <row r="275" spans="9:19" x14ac:dyDescent="0.3">
      <c r="I275" s="34"/>
      <c r="Q275" s="7"/>
      <c r="R275" s="7"/>
      <c r="S275" s="7"/>
    </row>
    <row r="276" spans="9:19" x14ac:dyDescent="0.3">
      <c r="I276" s="34"/>
      <c r="Q276" s="7"/>
      <c r="R276" s="7"/>
      <c r="S276" s="7"/>
    </row>
    <row r="277" spans="9:19" x14ac:dyDescent="0.3">
      <c r="I277" s="34"/>
      <c r="Q277" s="7"/>
      <c r="R277" s="7"/>
      <c r="S277" s="7"/>
    </row>
    <row r="278" spans="9:19" x14ac:dyDescent="0.3">
      <c r="I278" s="34"/>
      <c r="Q278" s="7"/>
      <c r="R278" s="7"/>
      <c r="S278" s="7"/>
    </row>
    <row r="279" spans="9:19" x14ac:dyDescent="0.3">
      <c r="I279" s="34"/>
      <c r="Q279" s="7"/>
      <c r="R279" s="7"/>
      <c r="S279" s="7"/>
    </row>
    <row r="280" spans="9:19" x14ac:dyDescent="0.3">
      <c r="I280" s="34"/>
      <c r="Q280" s="7"/>
      <c r="R280" s="7"/>
      <c r="S280" s="7"/>
    </row>
    <row r="281" spans="9:19" x14ac:dyDescent="0.3">
      <c r="I281" s="34"/>
      <c r="Q281" s="7"/>
      <c r="R281" s="7"/>
      <c r="S281" s="7"/>
    </row>
    <row r="282" spans="9:19" x14ac:dyDescent="0.3">
      <c r="I282" s="34"/>
      <c r="Q282" s="7"/>
      <c r="R282" s="7"/>
      <c r="S282" s="7"/>
    </row>
    <row r="283" spans="9:19" x14ac:dyDescent="0.3">
      <c r="I283" s="34"/>
      <c r="Q283" s="7"/>
      <c r="R283" s="7"/>
      <c r="S283" s="7"/>
    </row>
    <row r="284" spans="9:19" x14ac:dyDescent="0.3">
      <c r="I284" s="34"/>
      <c r="Q284" s="7"/>
      <c r="R284" s="7"/>
      <c r="S284" s="7"/>
    </row>
    <row r="285" spans="9:19" x14ac:dyDescent="0.3">
      <c r="I285" s="34"/>
      <c r="Q285" s="7"/>
      <c r="R285" s="7"/>
      <c r="S285" s="7"/>
    </row>
    <row r="286" spans="9:19" x14ac:dyDescent="0.3">
      <c r="I286" s="34"/>
      <c r="Q286" s="7"/>
      <c r="R286" s="7"/>
      <c r="S286" s="7"/>
    </row>
    <row r="287" spans="9:19" x14ac:dyDescent="0.3">
      <c r="I287" s="34"/>
      <c r="Q287" s="7"/>
      <c r="R287" s="7"/>
      <c r="S287" s="7"/>
    </row>
    <row r="288" spans="9:19" x14ac:dyDescent="0.3">
      <c r="I288" s="34"/>
      <c r="Q288" s="7"/>
      <c r="R288" s="7"/>
      <c r="S288" s="7"/>
    </row>
    <row r="289" spans="9:19" x14ac:dyDescent="0.3">
      <c r="I289" s="34"/>
      <c r="Q289" s="7"/>
      <c r="R289" s="7"/>
      <c r="S289" s="7"/>
    </row>
    <row r="290" spans="9:19" x14ac:dyDescent="0.3">
      <c r="I290" s="34"/>
      <c r="Q290" s="7"/>
      <c r="R290" s="7"/>
      <c r="S290" s="7"/>
    </row>
    <row r="291" spans="9:19" x14ac:dyDescent="0.3">
      <c r="I291" s="34"/>
      <c r="Q291" s="7"/>
      <c r="R291" s="7"/>
      <c r="S291" s="7"/>
    </row>
    <row r="292" spans="9:19" x14ac:dyDescent="0.3">
      <c r="I292" s="34"/>
      <c r="Q292" s="7"/>
      <c r="R292" s="7"/>
      <c r="S292" s="7"/>
    </row>
    <row r="293" spans="9:19" x14ac:dyDescent="0.3">
      <c r="I293" s="34"/>
      <c r="Q293" s="7"/>
      <c r="R293" s="7"/>
      <c r="S293" s="7"/>
    </row>
    <row r="294" spans="9:19" x14ac:dyDescent="0.3">
      <c r="I294" s="34"/>
      <c r="Q294" s="7"/>
      <c r="R294" s="7"/>
      <c r="S294" s="7"/>
    </row>
    <row r="295" spans="9:19" x14ac:dyDescent="0.3">
      <c r="I295" s="34"/>
      <c r="Q295" s="7"/>
      <c r="R295" s="7"/>
      <c r="S295" s="7"/>
    </row>
    <row r="296" spans="9:19" x14ac:dyDescent="0.3">
      <c r="I296" s="34"/>
      <c r="Q296" s="7"/>
      <c r="R296" s="7"/>
      <c r="S296" s="7"/>
    </row>
    <row r="297" spans="9:19" x14ac:dyDescent="0.3">
      <c r="I297" s="34"/>
      <c r="Q297" s="7"/>
      <c r="R297" s="7"/>
      <c r="S297" s="7"/>
    </row>
    <row r="298" spans="9:19" x14ac:dyDescent="0.3">
      <c r="I298" s="34"/>
      <c r="Q298" s="7"/>
      <c r="R298" s="7"/>
      <c r="S298" s="7"/>
    </row>
    <row r="299" spans="9:19" x14ac:dyDescent="0.3">
      <c r="I299" s="34"/>
      <c r="Q299" s="7"/>
      <c r="R299" s="7"/>
      <c r="S299" s="7"/>
    </row>
    <row r="300" spans="9:19" x14ac:dyDescent="0.3">
      <c r="I300" s="34"/>
      <c r="Q300" s="7"/>
      <c r="R300" s="7"/>
      <c r="S300" s="7"/>
    </row>
    <row r="301" spans="9:19" x14ac:dyDescent="0.3">
      <c r="I301" s="34"/>
      <c r="Q301" s="7"/>
      <c r="R301" s="7"/>
      <c r="S301" s="7"/>
    </row>
    <row r="302" spans="9:19" x14ac:dyDescent="0.3">
      <c r="I302" s="34"/>
      <c r="Q302" s="7"/>
      <c r="R302" s="7"/>
      <c r="S302" s="7"/>
    </row>
    <row r="303" spans="9:19" x14ac:dyDescent="0.3">
      <c r="I303" s="34"/>
      <c r="Q303" s="7"/>
      <c r="R303" s="7"/>
      <c r="S303" s="7"/>
    </row>
    <row r="304" spans="9:19" x14ac:dyDescent="0.3">
      <c r="I304" s="34"/>
      <c r="Q304" s="7"/>
      <c r="R304" s="7"/>
      <c r="S304" s="7"/>
    </row>
    <row r="305" spans="9:19" x14ac:dyDescent="0.3">
      <c r="I305" s="34"/>
      <c r="Q305" s="7"/>
      <c r="R305" s="7"/>
      <c r="S305" s="7"/>
    </row>
    <row r="306" spans="9:19" x14ac:dyDescent="0.3">
      <c r="I306" s="34"/>
      <c r="Q306" s="7"/>
      <c r="R306" s="7"/>
      <c r="S306" s="7"/>
    </row>
    <row r="307" spans="9:19" x14ac:dyDescent="0.3">
      <c r="I307" s="34"/>
      <c r="Q307" s="7"/>
      <c r="R307" s="7"/>
      <c r="S307" s="7"/>
    </row>
    <row r="308" spans="9:19" x14ac:dyDescent="0.3">
      <c r="I308" s="34"/>
      <c r="Q308" s="7"/>
      <c r="R308" s="7"/>
      <c r="S308" s="7"/>
    </row>
    <row r="309" spans="9:19" x14ac:dyDescent="0.3">
      <c r="I309" s="34"/>
      <c r="Q309" s="7"/>
      <c r="R309" s="7"/>
      <c r="S309" s="7"/>
    </row>
    <row r="310" spans="9:19" x14ac:dyDescent="0.3">
      <c r="I310" s="34"/>
      <c r="Q310" s="7"/>
      <c r="R310" s="7"/>
      <c r="S310" s="7"/>
    </row>
    <row r="311" spans="9:19" x14ac:dyDescent="0.3">
      <c r="I311" s="34"/>
      <c r="Q311" s="7"/>
      <c r="R311" s="7"/>
      <c r="S311" s="7"/>
    </row>
    <row r="312" spans="9:19" x14ac:dyDescent="0.3">
      <c r="I312" s="34"/>
      <c r="Q312" s="7"/>
      <c r="R312" s="7"/>
      <c r="S312" s="7"/>
    </row>
    <row r="313" spans="9:19" x14ac:dyDescent="0.3">
      <c r="I313" s="34"/>
      <c r="Q313" s="7"/>
      <c r="R313" s="7"/>
      <c r="S313" s="7"/>
    </row>
    <row r="314" spans="9:19" x14ac:dyDescent="0.3">
      <c r="I314" s="34"/>
      <c r="Q314" s="7"/>
      <c r="R314" s="7"/>
      <c r="S314" s="7"/>
    </row>
    <row r="315" spans="9:19" x14ac:dyDescent="0.3">
      <c r="I315" s="34"/>
      <c r="Q315" s="7"/>
      <c r="R315" s="7"/>
      <c r="S315" s="7"/>
    </row>
    <row r="316" spans="9:19" x14ac:dyDescent="0.3">
      <c r="I316" s="34"/>
      <c r="Q316" s="7"/>
      <c r="R316" s="7"/>
      <c r="S316" s="7"/>
    </row>
    <row r="317" spans="9:19" x14ac:dyDescent="0.3">
      <c r="I317" s="34"/>
      <c r="Q317" s="7"/>
      <c r="R317" s="7"/>
      <c r="S317" s="7"/>
    </row>
    <row r="318" spans="9:19" x14ac:dyDescent="0.3">
      <c r="I318" s="34"/>
      <c r="Q318" s="7"/>
      <c r="R318" s="7"/>
      <c r="S318" s="7"/>
    </row>
    <row r="319" spans="9:19" x14ac:dyDescent="0.3">
      <c r="I319" s="34"/>
      <c r="Q319" s="7"/>
      <c r="R319" s="7"/>
      <c r="S319" s="7"/>
    </row>
    <row r="320" spans="9:19" x14ac:dyDescent="0.3">
      <c r="I320" s="34"/>
      <c r="Q320" s="7"/>
      <c r="R320" s="7"/>
      <c r="S320" s="7"/>
    </row>
    <row r="321" spans="9:19" x14ac:dyDescent="0.3">
      <c r="I321" s="34"/>
      <c r="Q321" s="7"/>
      <c r="R321" s="7"/>
      <c r="S321" s="7"/>
    </row>
    <row r="322" spans="9:19" x14ac:dyDescent="0.3">
      <c r="I322" s="34"/>
      <c r="Q322" s="7"/>
      <c r="R322" s="7"/>
      <c r="S322" s="7"/>
    </row>
    <row r="323" spans="9:19" x14ac:dyDescent="0.3">
      <c r="I323" s="34"/>
      <c r="Q323" s="7"/>
      <c r="R323" s="7"/>
      <c r="S323" s="7"/>
    </row>
    <row r="324" spans="9:19" x14ac:dyDescent="0.3">
      <c r="I324" s="34"/>
      <c r="Q324" s="7"/>
      <c r="R324" s="7"/>
      <c r="S324" s="7"/>
    </row>
    <row r="325" spans="9:19" x14ac:dyDescent="0.3">
      <c r="I325" s="34"/>
      <c r="Q325" s="7"/>
      <c r="R325" s="7"/>
      <c r="S325" s="7"/>
    </row>
    <row r="326" spans="9:19" x14ac:dyDescent="0.3">
      <c r="I326" s="34"/>
      <c r="Q326" s="7"/>
      <c r="R326" s="7"/>
      <c r="S326" s="7"/>
    </row>
    <row r="327" spans="9:19" x14ac:dyDescent="0.3">
      <c r="I327" s="34"/>
      <c r="Q327" s="7"/>
      <c r="R327" s="7"/>
      <c r="S327" s="7"/>
    </row>
    <row r="328" spans="9:19" x14ac:dyDescent="0.3">
      <c r="I328" s="34"/>
      <c r="Q328" s="7"/>
      <c r="R328" s="7"/>
      <c r="S328" s="7"/>
    </row>
    <row r="329" spans="9:19" x14ac:dyDescent="0.3">
      <c r="I329" s="34"/>
      <c r="Q329" s="7"/>
      <c r="R329" s="7"/>
      <c r="S329" s="7"/>
    </row>
    <row r="330" spans="9:19" x14ac:dyDescent="0.3">
      <c r="I330" s="34"/>
      <c r="Q330" s="7"/>
      <c r="R330" s="7"/>
      <c r="S330" s="7"/>
    </row>
    <row r="331" spans="9:19" x14ac:dyDescent="0.3">
      <c r="I331" s="34"/>
      <c r="Q331" s="7"/>
      <c r="R331" s="7"/>
      <c r="S331" s="7"/>
    </row>
    <row r="332" spans="9:19" x14ac:dyDescent="0.3">
      <c r="I332" s="34"/>
      <c r="Q332" s="7"/>
      <c r="R332" s="7"/>
      <c r="S332" s="7"/>
    </row>
    <row r="333" spans="9:19" x14ac:dyDescent="0.3">
      <c r="I333" s="34"/>
      <c r="Q333" s="7"/>
      <c r="R333" s="7"/>
      <c r="S333" s="7"/>
    </row>
    <row r="334" spans="9:19" x14ac:dyDescent="0.3">
      <c r="I334" s="34"/>
      <c r="Q334" s="7"/>
      <c r="R334" s="7"/>
      <c r="S334" s="7"/>
    </row>
    <row r="335" spans="9:19" x14ac:dyDescent="0.3">
      <c r="I335" s="34"/>
      <c r="Q335" s="7"/>
      <c r="R335" s="7"/>
      <c r="S335" s="7"/>
    </row>
    <row r="336" spans="9:19" x14ac:dyDescent="0.3">
      <c r="I336" s="34"/>
      <c r="Q336" s="7"/>
      <c r="R336" s="7"/>
      <c r="S336" s="7"/>
    </row>
    <row r="337" spans="9:19" x14ac:dyDescent="0.3">
      <c r="I337" s="34"/>
      <c r="Q337" s="7"/>
      <c r="R337" s="7"/>
      <c r="S337" s="7"/>
    </row>
    <row r="338" spans="9:19" x14ac:dyDescent="0.3">
      <c r="I338" s="34"/>
      <c r="Q338" s="7"/>
      <c r="R338" s="7"/>
      <c r="S338" s="7"/>
    </row>
    <row r="339" spans="9:19" x14ac:dyDescent="0.3">
      <c r="I339" s="34"/>
      <c r="Q339" s="7"/>
      <c r="R339" s="7"/>
      <c r="S339" s="7"/>
    </row>
    <row r="340" spans="9:19" x14ac:dyDescent="0.3">
      <c r="I340" s="34"/>
      <c r="Q340" s="7"/>
      <c r="R340" s="7"/>
      <c r="S340" s="7"/>
    </row>
    <row r="341" spans="9:19" x14ac:dyDescent="0.3">
      <c r="I341" s="34"/>
      <c r="Q341" s="7"/>
      <c r="R341" s="7"/>
      <c r="S341" s="7"/>
    </row>
    <row r="342" spans="9:19" x14ac:dyDescent="0.3">
      <c r="I342" s="34"/>
      <c r="Q342" s="7"/>
      <c r="R342" s="7"/>
      <c r="S342" s="7"/>
    </row>
    <row r="343" spans="9:19" x14ac:dyDescent="0.3">
      <c r="I343" s="34"/>
      <c r="Q343" s="7"/>
      <c r="R343" s="7"/>
      <c r="S343" s="7"/>
    </row>
    <row r="344" spans="9:19" x14ac:dyDescent="0.3">
      <c r="I344" s="34"/>
      <c r="Q344" s="7"/>
      <c r="R344" s="7"/>
      <c r="S344" s="7"/>
    </row>
    <row r="345" spans="9:19" x14ac:dyDescent="0.3">
      <c r="I345" s="34"/>
      <c r="Q345" s="7"/>
      <c r="R345" s="7"/>
      <c r="S345" s="7"/>
    </row>
    <row r="346" spans="9:19" x14ac:dyDescent="0.3">
      <c r="I346" s="34"/>
      <c r="Q346" s="7"/>
      <c r="R346" s="7"/>
      <c r="S346" s="7"/>
    </row>
    <row r="347" spans="9:19" x14ac:dyDescent="0.3">
      <c r="I347" s="34"/>
      <c r="Q347" s="7"/>
      <c r="R347" s="7"/>
      <c r="S347" s="7"/>
    </row>
    <row r="348" spans="9:19" x14ac:dyDescent="0.3">
      <c r="I348" s="34"/>
      <c r="Q348" s="7"/>
      <c r="R348" s="7"/>
      <c r="S348" s="7"/>
    </row>
    <row r="349" spans="9:19" x14ac:dyDescent="0.3">
      <c r="I349" s="34"/>
      <c r="Q349" s="7"/>
      <c r="R349" s="7"/>
      <c r="S349" s="7"/>
    </row>
    <row r="350" spans="9:19" x14ac:dyDescent="0.3">
      <c r="I350" s="34"/>
      <c r="Q350" s="7"/>
      <c r="R350" s="7"/>
      <c r="S350" s="7"/>
    </row>
    <row r="351" spans="9:19" x14ac:dyDescent="0.3">
      <c r="I351" s="34"/>
      <c r="Q351" s="7"/>
      <c r="R351" s="7"/>
      <c r="S351" s="7"/>
    </row>
    <row r="352" spans="9:19" x14ac:dyDescent="0.3">
      <c r="I352" s="34"/>
      <c r="Q352" s="7"/>
      <c r="R352" s="7"/>
      <c r="S352" s="7"/>
    </row>
    <row r="353" spans="9:19" x14ac:dyDescent="0.3">
      <c r="I353" s="34"/>
      <c r="Q353" s="7"/>
      <c r="R353" s="7"/>
      <c r="S353" s="7"/>
    </row>
    <row r="354" spans="9:19" x14ac:dyDescent="0.3">
      <c r="I354" s="34"/>
      <c r="Q354" s="7"/>
      <c r="R354" s="7"/>
      <c r="S354" s="7"/>
    </row>
    <row r="355" spans="9:19" x14ac:dyDescent="0.3">
      <c r="I355" s="34"/>
      <c r="Q355" s="7"/>
      <c r="R355" s="7"/>
      <c r="S355" s="7"/>
    </row>
    <row r="356" spans="9:19" x14ac:dyDescent="0.3">
      <c r="I356" s="34"/>
      <c r="Q356" s="7"/>
      <c r="R356" s="7"/>
      <c r="S356" s="7"/>
    </row>
    <row r="357" spans="9:19" x14ac:dyDescent="0.3">
      <c r="I357" s="34"/>
      <c r="Q357" s="7"/>
      <c r="R357" s="7"/>
      <c r="S357" s="7"/>
    </row>
    <row r="358" spans="9:19" x14ac:dyDescent="0.3">
      <c r="I358" s="34"/>
      <c r="Q358" s="7"/>
      <c r="R358" s="7"/>
      <c r="S358" s="7"/>
    </row>
    <row r="359" spans="9:19" x14ac:dyDescent="0.3">
      <c r="I359" s="34"/>
      <c r="Q359" s="7"/>
      <c r="R359" s="7"/>
      <c r="S359" s="7"/>
    </row>
    <row r="360" spans="9:19" x14ac:dyDescent="0.3">
      <c r="I360" s="34"/>
      <c r="Q360" s="7"/>
      <c r="R360" s="7"/>
      <c r="S360" s="7"/>
    </row>
    <row r="361" spans="9:19" x14ac:dyDescent="0.3">
      <c r="I361" s="34"/>
      <c r="Q361" s="7"/>
      <c r="R361" s="7"/>
      <c r="S361" s="7"/>
    </row>
    <row r="362" spans="9:19" x14ac:dyDescent="0.3">
      <c r="I362" s="34"/>
      <c r="Q362" s="7"/>
      <c r="R362" s="7"/>
      <c r="S362" s="7"/>
    </row>
    <row r="363" spans="9:19" x14ac:dyDescent="0.3">
      <c r="I363" s="34"/>
      <c r="Q363" s="7"/>
      <c r="R363" s="7"/>
      <c r="S363" s="7"/>
    </row>
    <row r="364" spans="9:19" x14ac:dyDescent="0.3">
      <c r="I364" s="34"/>
      <c r="Q364" s="7"/>
      <c r="R364" s="7"/>
      <c r="S364" s="7"/>
    </row>
    <row r="365" spans="9:19" x14ac:dyDescent="0.3">
      <c r="I365" s="34"/>
      <c r="Q365" s="7"/>
      <c r="R365" s="7"/>
      <c r="S365" s="7"/>
    </row>
    <row r="366" spans="9:19" x14ac:dyDescent="0.3">
      <c r="I366" s="34"/>
      <c r="Q366" s="7"/>
      <c r="R366" s="7"/>
      <c r="S366" s="7"/>
    </row>
    <row r="367" spans="9:19" x14ac:dyDescent="0.3">
      <c r="I367" s="34"/>
      <c r="Q367" s="7"/>
      <c r="R367" s="7"/>
      <c r="S367" s="7"/>
    </row>
    <row r="368" spans="9:19" x14ac:dyDescent="0.3">
      <c r="I368" s="34"/>
      <c r="Q368" s="7"/>
      <c r="R368" s="7"/>
      <c r="S368" s="7"/>
    </row>
    <row r="369" spans="9:19" x14ac:dyDescent="0.3">
      <c r="I369" s="34"/>
      <c r="Q369" s="7"/>
      <c r="R369" s="7"/>
      <c r="S369" s="7"/>
    </row>
    <row r="370" spans="9:19" x14ac:dyDescent="0.3">
      <c r="I370" s="34"/>
      <c r="Q370" s="7"/>
      <c r="R370" s="7"/>
      <c r="S370" s="7"/>
    </row>
    <row r="371" spans="9:19" x14ac:dyDescent="0.3">
      <c r="I371" s="34"/>
      <c r="Q371" s="7"/>
      <c r="R371" s="7"/>
      <c r="S371" s="7"/>
    </row>
    <row r="372" spans="9:19" x14ac:dyDescent="0.3">
      <c r="I372" s="34"/>
      <c r="Q372" s="7"/>
      <c r="R372" s="7"/>
      <c r="S372" s="7"/>
    </row>
    <row r="373" spans="9:19" x14ac:dyDescent="0.3">
      <c r="I373" s="34"/>
      <c r="Q373" s="7"/>
      <c r="R373" s="7"/>
      <c r="S373" s="7"/>
    </row>
    <row r="374" spans="9:19" x14ac:dyDescent="0.3">
      <c r="I374" s="34"/>
      <c r="Q374" s="7"/>
      <c r="R374" s="7"/>
      <c r="S374" s="7"/>
    </row>
    <row r="375" spans="9:19" x14ac:dyDescent="0.3">
      <c r="I375" s="34"/>
      <c r="Q375" s="7"/>
      <c r="R375" s="7"/>
      <c r="S375" s="7"/>
    </row>
    <row r="376" spans="9:19" x14ac:dyDescent="0.3">
      <c r="I376" s="34"/>
      <c r="Q376" s="7"/>
      <c r="R376" s="7"/>
      <c r="S376" s="7"/>
    </row>
    <row r="377" spans="9:19" x14ac:dyDescent="0.3">
      <c r="I377" s="34"/>
      <c r="Q377" s="7"/>
      <c r="R377" s="7"/>
      <c r="S377" s="7"/>
    </row>
    <row r="378" spans="9:19" x14ac:dyDescent="0.3">
      <c r="I378" s="34"/>
      <c r="Q378" s="7"/>
      <c r="R378" s="7"/>
      <c r="S378" s="7"/>
    </row>
    <row r="379" spans="9:19" x14ac:dyDescent="0.3">
      <c r="I379" s="34"/>
      <c r="Q379" s="7"/>
      <c r="R379" s="7"/>
      <c r="S379" s="7"/>
    </row>
    <row r="380" spans="9:19" x14ac:dyDescent="0.3">
      <c r="I380" s="34"/>
      <c r="Q380" s="7"/>
      <c r="R380" s="7"/>
      <c r="S380" s="7"/>
    </row>
    <row r="381" spans="9:19" x14ac:dyDescent="0.3">
      <c r="I381" s="34"/>
      <c r="Q381" s="7"/>
      <c r="R381" s="7"/>
      <c r="S381" s="7"/>
    </row>
    <row r="382" spans="9:19" x14ac:dyDescent="0.3">
      <c r="I382" s="34"/>
      <c r="Q382" s="7"/>
      <c r="R382" s="7"/>
      <c r="S382" s="7"/>
    </row>
    <row r="383" spans="9:19" x14ac:dyDescent="0.3">
      <c r="I383" s="34"/>
      <c r="Q383" s="7"/>
      <c r="R383" s="7"/>
      <c r="S383" s="7"/>
    </row>
    <row r="384" spans="9:19" x14ac:dyDescent="0.3">
      <c r="I384" s="34"/>
      <c r="Q384" s="7"/>
      <c r="R384" s="7"/>
      <c r="S384" s="7"/>
    </row>
    <row r="385" spans="9:19" x14ac:dyDescent="0.3">
      <c r="I385" s="34"/>
      <c r="Q385" s="7"/>
      <c r="R385" s="7"/>
      <c r="S385" s="7"/>
    </row>
    <row r="386" spans="9:19" x14ac:dyDescent="0.3">
      <c r="I386" s="34"/>
      <c r="Q386" s="7"/>
      <c r="R386" s="7"/>
      <c r="S386" s="7"/>
    </row>
    <row r="387" spans="9:19" x14ac:dyDescent="0.3">
      <c r="I387" s="34"/>
      <c r="Q387" s="7"/>
      <c r="R387" s="7"/>
      <c r="S387" s="7"/>
    </row>
    <row r="388" spans="9:19" x14ac:dyDescent="0.3">
      <c r="I388" s="34"/>
      <c r="Q388" s="7"/>
      <c r="R388" s="7"/>
      <c r="S388" s="7"/>
    </row>
    <row r="389" spans="9:19" x14ac:dyDescent="0.3">
      <c r="I389" s="34"/>
      <c r="Q389" s="7"/>
      <c r="R389" s="7"/>
      <c r="S389" s="7"/>
    </row>
    <row r="390" spans="9:19" x14ac:dyDescent="0.3">
      <c r="I390" s="34"/>
      <c r="Q390" s="7"/>
      <c r="R390" s="7"/>
      <c r="S390" s="7"/>
    </row>
    <row r="391" spans="9:19" x14ac:dyDescent="0.3">
      <c r="I391" s="34"/>
      <c r="Q391" s="7"/>
      <c r="R391" s="7"/>
      <c r="S391" s="7"/>
    </row>
    <row r="392" spans="9:19" x14ac:dyDescent="0.3">
      <c r="I392" s="34"/>
      <c r="Q392" s="7"/>
      <c r="R392" s="7"/>
      <c r="S392" s="7"/>
    </row>
    <row r="393" spans="9:19" x14ac:dyDescent="0.3">
      <c r="I393" s="34"/>
      <c r="Q393" s="7"/>
      <c r="R393" s="7"/>
      <c r="S393" s="7"/>
    </row>
    <row r="394" spans="9:19" x14ac:dyDescent="0.3">
      <c r="I394" s="34"/>
      <c r="Q394" s="7"/>
      <c r="R394" s="7"/>
      <c r="S394" s="7"/>
    </row>
    <row r="395" spans="9:19" x14ac:dyDescent="0.3">
      <c r="I395" s="34"/>
      <c r="Q395" s="7"/>
      <c r="R395" s="7"/>
      <c r="S395" s="7"/>
    </row>
    <row r="396" spans="9:19" x14ac:dyDescent="0.3">
      <c r="I396" s="34"/>
      <c r="Q396" s="7"/>
      <c r="R396" s="7"/>
      <c r="S396" s="7"/>
    </row>
    <row r="397" spans="9:19" x14ac:dyDescent="0.3">
      <c r="I397" s="34"/>
      <c r="Q397" s="7"/>
      <c r="R397" s="7"/>
      <c r="S397" s="7"/>
    </row>
    <row r="398" spans="9:19" x14ac:dyDescent="0.3">
      <c r="I398" s="34"/>
      <c r="Q398" s="7"/>
      <c r="R398" s="7"/>
      <c r="S398" s="7"/>
    </row>
    <row r="399" spans="9:19" x14ac:dyDescent="0.3">
      <c r="I399" s="34"/>
      <c r="Q399" s="7"/>
      <c r="R399" s="7"/>
      <c r="S399" s="7"/>
    </row>
    <row r="400" spans="9:19" x14ac:dyDescent="0.3">
      <c r="I400" s="34"/>
      <c r="Q400" s="7"/>
      <c r="R400" s="7"/>
      <c r="S400" s="7"/>
    </row>
    <row r="401" spans="9:19" x14ac:dyDescent="0.3">
      <c r="I401" s="34"/>
      <c r="Q401" s="7"/>
      <c r="R401" s="7"/>
      <c r="S401" s="7"/>
    </row>
    <row r="402" spans="9:19" x14ac:dyDescent="0.3">
      <c r="I402" s="34"/>
      <c r="Q402" s="7"/>
      <c r="R402" s="7"/>
      <c r="S402" s="7"/>
    </row>
    <row r="403" spans="9:19" x14ac:dyDescent="0.3">
      <c r="I403" s="34"/>
      <c r="Q403" s="7"/>
      <c r="R403" s="7"/>
      <c r="S403" s="7"/>
    </row>
    <row r="404" spans="9:19" x14ac:dyDescent="0.3">
      <c r="I404" s="34"/>
      <c r="Q404" s="7"/>
      <c r="R404" s="7"/>
      <c r="S404" s="7"/>
    </row>
    <row r="405" spans="9:19" x14ac:dyDescent="0.3">
      <c r="I405" s="34"/>
      <c r="Q405" s="7"/>
      <c r="R405" s="7"/>
      <c r="S405" s="7"/>
    </row>
    <row r="406" spans="9:19" x14ac:dyDescent="0.3">
      <c r="I406" s="34"/>
      <c r="Q406" s="7"/>
      <c r="R406" s="7"/>
      <c r="S406" s="7"/>
    </row>
    <row r="407" spans="9:19" x14ac:dyDescent="0.3">
      <c r="I407" s="34"/>
      <c r="Q407" s="7"/>
      <c r="R407" s="7"/>
      <c r="S407" s="7"/>
    </row>
    <row r="408" spans="9:19" x14ac:dyDescent="0.3">
      <c r="I408" s="34"/>
      <c r="Q408" s="7"/>
      <c r="R408" s="7"/>
      <c r="S408" s="7"/>
    </row>
    <row r="409" spans="9:19" x14ac:dyDescent="0.3">
      <c r="I409" s="34"/>
      <c r="Q409" s="7"/>
      <c r="R409" s="7"/>
      <c r="S409" s="7"/>
    </row>
    <row r="410" spans="9:19" x14ac:dyDescent="0.3">
      <c r="I410" s="34"/>
      <c r="Q410" s="7"/>
      <c r="R410" s="7"/>
      <c r="S410" s="7"/>
    </row>
    <row r="411" spans="9:19" x14ac:dyDescent="0.3">
      <c r="I411" s="34"/>
      <c r="Q411" s="7"/>
      <c r="R411" s="7"/>
      <c r="S411" s="7"/>
    </row>
    <row r="412" spans="9:19" x14ac:dyDescent="0.3">
      <c r="I412" s="34"/>
      <c r="Q412" s="7"/>
      <c r="R412" s="7"/>
      <c r="S412" s="7"/>
    </row>
    <row r="413" spans="9:19" x14ac:dyDescent="0.3">
      <c r="I413" s="34"/>
      <c r="Q413" s="7"/>
      <c r="R413" s="7"/>
      <c r="S413" s="7"/>
    </row>
    <row r="414" spans="9:19" x14ac:dyDescent="0.3">
      <c r="I414" s="34"/>
      <c r="Q414" s="7"/>
      <c r="R414" s="7"/>
      <c r="S414" s="7"/>
    </row>
    <row r="415" spans="9:19" x14ac:dyDescent="0.3">
      <c r="I415" s="34"/>
      <c r="Q415" s="7"/>
      <c r="R415" s="7"/>
      <c r="S415" s="7"/>
    </row>
    <row r="416" spans="9:19" x14ac:dyDescent="0.3">
      <c r="I416" s="34"/>
      <c r="Q416" s="7"/>
      <c r="R416" s="7"/>
      <c r="S416" s="7"/>
    </row>
    <row r="417" spans="9:19" x14ac:dyDescent="0.3">
      <c r="I417" s="34"/>
      <c r="Q417" s="7"/>
      <c r="R417" s="7"/>
      <c r="S417" s="7"/>
    </row>
    <row r="418" spans="9:19" x14ac:dyDescent="0.3">
      <c r="I418" s="34"/>
      <c r="Q418" s="7"/>
      <c r="R418" s="7"/>
      <c r="S418" s="7"/>
    </row>
    <row r="419" spans="9:19" x14ac:dyDescent="0.3">
      <c r="I419" s="34"/>
      <c r="Q419" s="7"/>
      <c r="R419" s="7"/>
      <c r="S419" s="7"/>
    </row>
    <row r="420" spans="9:19" x14ac:dyDescent="0.3">
      <c r="I420" s="34"/>
      <c r="Q420" s="7"/>
      <c r="R420" s="7"/>
      <c r="S420" s="7"/>
    </row>
    <row r="421" spans="9:19" x14ac:dyDescent="0.3">
      <c r="I421" s="34"/>
      <c r="Q421" s="7"/>
      <c r="R421" s="7"/>
      <c r="S421" s="7"/>
    </row>
    <row r="422" spans="9:19" x14ac:dyDescent="0.3">
      <c r="I422" s="34"/>
      <c r="Q422" s="7"/>
      <c r="R422" s="7"/>
      <c r="S422" s="7"/>
    </row>
    <row r="423" spans="9:19" x14ac:dyDescent="0.3">
      <c r="I423" s="34"/>
      <c r="Q423" s="7"/>
      <c r="R423" s="7"/>
      <c r="S423" s="7"/>
    </row>
    <row r="424" spans="9:19" x14ac:dyDescent="0.3">
      <c r="I424" s="34"/>
      <c r="Q424" s="7"/>
      <c r="R424" s="7"/>
      <c r="S424" s="7"/>
    </row>
    <row r="425" spans="9:19" x14ac:dyDescent="0.3">
      <c r="I425" s="34"/>
      <c r="Q425" s="7"/>
      <c r="R425" s="7"/>
      <c r="S425" s="7"/>
    </row>
    <row r="426" spans="9:19" x14ac:dyDescent="0.3">
      <c r="I426" s="34"/>
      <c r="Q426" s="7"/>
      <c r="R426" s="7"/>
      <c r="S426" s="7"/>
    </row>
    <row r="427" spans="9:19" x14ac:dyDescent="0.3">
      <c r="I427" s="34"/>
      <c r="Q427" s="7"/>
      <c r="R427" s="7"/>
      <c r="S427" s="7"/>
    </row>
    <row r="428" spans="9:19" x14ac:dyDescent="0.3">
      <c r="I428" s="34"/>
      <c r="Q428" s="7"/>
      <c r="R428" s="7"/>
      <c r="S428" s="7"/>
    </row>
    <row r="429" spans="9:19" x14ac:dyDescent="0.3">
      <c r="I429" s="34"/>
      <c r="Q429" s="7"/>
      <c r="R429" s="7"/>
      <c r="S429" s="7"/>
    </row>
    <row r="430" spans="9:19" x14ac:dyDescent="0.3">
      <c r="I430" s="34"/>
      <c r="Q430" s="7"/>
      <c r="R430" s="7"/>
      <c r="S430" s="7"/>
    </row>
    <row r="431" spans="9:19" x14ac:dyDescent="0.3">
      <c r="I431" s="34"/>
      <c r="Q431" s="7"/>
      <c r="R431" s="7"/>
      <c r="S431" s="7"/>
    </row>
    <row r="432" spans="9:19" x14ac:dyDescent="0.3">
      <c r="I432" s="34"/>
      <c r="Q432" s="7"/>
      <c r="R432" s="7"/>
      <c r="S432" s="7"/>
    </row>
    <row r="433" spans="9:19" x14ac:dyDescent="0.3">
      <c r="I433" s="34"/>
      <c r="Q433" s="7"/>
      <c r="R433" s="7"/>
      <c r="S433" s="7"/>
    </row>
    <row r="434" spans="9:19" x14ac:dyDescent="0.3">
      <c r="I434" s="34"/>
      <c r="Q434" s="7"/>
      <c r="R434" s="7"/>
      <c r="S434" s="7"/>
    </row>
    <row r="435" spans="9:19" x14ac:dyDescent="0.3">
      <c r="I435" s="34"/>
      <c r="Q435" s="7"/>
      <c r="R435" s="7"/>
      <c r="S435" s="7"/>
    </row>
    <row r="436" spans="9:19" x14ac:dyDescent="0.3">
      <c r="I436" s="34"/>
      <c r="Q436" s="7"/>
      <c r="R436" s="7"/>
      <c r="S436" s="7"/>
    </row>
    <row r="437" spans="9:19" x14ac:dyDescent="0.3">
      <c r="I437" s="34"/>
      <c r="Q437" s="7"/>
      <c r="R437" s="7"/>
      <c r="S437" s="7"/>
    </row>
    <row r="438" spans="9:19" x14ac:dyDescent="0.3">
      <c r="I438" s="34"/>
      <c r="Q438" s="7"/>
      <c r="R438" s="7"/>
      <c r="S438" s="7"/>
    </row>
    <row r="439" spans="9:19" x14ac:dyDescent="0.3">
      <c r="I439" s="34"/>
      <c r="Q439" s="7"/>
      <c r="R439" s="7"/>
      <c r="S439" s="7"/>
    </row>
    <row r="440" spans="9:19" x14ac:dyDescent="0.3">
      <c r="I440" s="34"/>
      <c r="Q440" s="7"/>
      <c r="R440" s="7"/>
      <c r="S440" s="7"/>
    </row>
    <row r="441" spans="9:19" x14ac:dyDescent="0.3">
      <c r="I441" s="34"/>
      <c r="Q441" s="7"/>
      <c r="R441" s="7"/>
      <c r="S441" s="7"/>
    </row>
    <row r="442" spans="9:19" x14ac:dyDescent="0.3">
      <c r="I442" s="34"/>
      <c r="Q442" s="7"/>
      <c r="R442" s="7"/>
      <c r="S442" s="7"/>
    </row>
    <row r="443" spans="9:19" x14ac:dyDescent="0.3">
      <c r="I443" s="34"/>
      <c r="Q443" s="7"/>
      <c r="R443" s="7"/>
      <c r="S443" s="7"/>
    </row>
    <row r="444" spans="9:19" x14ac:dyDescent="0.3">
      <c r="I444" s="34"/>
      <c r="Q444" s="7"/>
      <c r="R444" s="7"/>
      <c r="S444" s="7"/>
    </row>
    <row r="445" spans="9:19" x14ac:dyDescent="0.3">
      <c r="I445" s="34"/>
      <c r="Q445" s="7"/>
      <c r="R445" s="7"/>
      <c r="S445" s="7"/>
    </row>
    <row r="446" spans="9:19" x14ac:dyDescent="0.3">
      <c r="I446" s="34"/>
      <c r="Q446" s="7"/>
      <c r="R446" s="7"/>
      <c r="S446" s="7"/>
    </row>
    <row r="447" spans="9:19" x14ac:dyDescent="0.3">
      <c r="I447" s="34"/>
      <c r="Q447" s="7"/>
      <c r="R447" s="7"/>
      <c r="S447" s="7"/>
    </row>
    <row r="448" spans="9:19" x14ac:dyDescent="0.3">
      <c r="I448" s="34"/>
      <c r="Q448" s="7"/>
      <c r="R448" s="7"/>
      <c r="S448" s="7"/>
    </row>
    <row r="449" spans="9:19" x14ac:dyDescent="0.3">
      <c r="I449" s="34"/>
      <c r="Q449" s="7"/>
      <c r="R449" s="7"/>
      <c r="S449" s="7"/>
    </row>
    <row r="450" spans="9:19" x14ac:dyDescent="0.3">
      <c r="I450" s="34"/>
      <c r="Q450" s="7"/>
      <c r="R450" s="7"/>
      <c r="S450" s="7"/>
    </row>
    <row r="451" spans="9:19" x14ac:dyDescent="0.3">
      <c r="I451" s="34"/>
      <c r="Q451" s="7"/>
      <c r="R451" s="7"/>
      <c r="S451" s="7"/>
    </row>
    <row r="452" spans="9:19" x14ac:dyDescent="0.3">
      <c r="I452" s="34"/>
      <c r="Q452" s="7"/>
      <c r="R452" s="7"/>
      <c r="S452" s="7"/>
    </row>
    <row r="453" spans="9:19" x14ac:dyDescent="0.3">
      <c r="I453" s="34"/>
      <c r="Q453" s="7"/>
      <c r="R453" s="7"/>
      <c r="S453" s="7"/>
    </row>
    <row r="454" spans="9:19" x14ac:dyDescent="0.3">
      <c r="I454" s="34"/>
      <c r="Q454" s="7"/>
      <c r="R454" s="7"/>
      <c r="S454" s="7"/>
    </row>
    <row r="455" spans="9:19" x14ac:dyDescent="0.3">
      <c r="I455" s="34"/>
      <c r="Q455" s="7"/>
      <c r="R455" s="7"/>
      <c r="S455" s="7"/>
    </row>
    <row r="456" spans="9:19" x14ac:dyDescent="0.3">
      <c r="I456" s="34"/>
      <c r="Q456" s="7"/>
      <c r="R456" s="7"/>
      <c r="S456" s="7"/>
    </row>
    <row r="457" spans="9:19" x14ac:dyDescent="0.3">
      <c r="I457" s="34"/>
      <c r="Q457" s="7"/>
      <c r="R457" s="7"/>
      <c r="S457" s="7"/>
    </row>
    <row r="458" spans="9:19" x14ac:dyDescent="0.3">
      <c r="I458" s="34"/>
      <c r="Q458" s="7"/>
      <c r="R458" s="7"/>
      <c r="S458" s="7"/>
    </row>
    <row r="459" spans="9:19" x14ac:dyDescent="0.3">
      <c r="I459" s="34"/>
      <c r="Q459" s="7"/>
      <c r="R459" s="7"/>
      <c r="S459" s="7"/>
    </row>
    <row r="460" spans="9:19" x14ac:dyDescent="0.3">
      <c r="I460" s="34"/>
      <c r="Q460" s="7"/>
      <c r="R460" s="7"/>
      <c r="S460" s="7"/>
    </row>
    <row r="461" spans="9:19" x14ac:dyDescent="0.3">
      <c r="I461" s="34"/>
      <c r="Q461" s="7"/>
      <c r="R461" s="7"/>
      <c r="S461" s="7"/>
    </row>
    <row r="462" spans="9:19" x14ac:dyDescent="0.3">
      <c r="I462" s="34"/>
      <c r="Q462" s="7"/>
      <c r="R462" s="7"/>
      <c r="S462" s="7"/>
    </row>
    <row r="463" spans="9:19" x14ac:dyDescent="0.3">
      <c r="I463" s="34"/>
      <c r="Q463" s="7"/>
      <c r="R463" s="7"/>
      <c r="S463" s="7"/>
    </row>
    <row r="464" spans="9:19" x14ac:dyDescent="0.3">
      <c r="I464" s="34"/>
      <c r="Q464" s="7"/>
      <c r="R464" s="7"/>
      <c r="S464" s="7"/>
    </row>
    <row r="465" spans="9:19" x14ac:dyDescent="0.3">
      <c r="I465" s="34"/>
      <c r="Q465" s="7"/>
      <c r="R465" s="7"/>
      <c r="S465" s="7"/>
    </row>
    <row r="466" spans="9:19" x14ac:dyDescent="0.3">
      <c r="I466" s="34"/>
      <c r="Q466" s="7"/>
      <c r="R466" s="7"/>
      <c r="S466" s="7"/>
    </row>
    <row r="467" spans="9:19" x14ac:dyDescent="0.3">
      <c r="I467" s="34"/>
      <c r="Q467" s="7"/>
      <c r="R467" s="7"/>
      <c r="S467" s="7"/>
    </row>
    <row r="468" spans="9:19" x14ac:dyDescent="0.3">
      <c r="I468" s="34"/>
      <c r="Q468" s="7"/>
      <c r="R468" s="7"/>
      <c r="S468" s="7"/>
    </row>
    <row r="469" spans="9:19" x14ac:dyDescent="0.3">
      <c r="I469" s="34"/>
      <c r="Q469" s="7"/>
      <c r="R469" s="7"/>
      <c r="S469" s="7"/>
    </row>
    <row r="470" spans="9:19" x14ac:dyDescent="0.3">
      <c r="I470" s="34"/>
      <c r="Q470" s="7"/>
      <c r="R470" s="7"/>
      <c r="S470" s="7"/>
    </row>
    <row r="471" spans="9:19" x14ac:dyDescent="0.3">
      <c r="I471" s="34"/>
      <c r="Q471" s="7"/>
      <c r="R471" s="7"/>
      <c r="S471" s="7"/>
    </row>
    <row r="472" spans="9:19" x14ac:dyDescent="0.3">
      <c r="I472" s="34"/>
      <c r="Q472" s="7"/>
      <c r="R472" s="7"/>
      <c r="S472" s="7"/>
    </row>
    <row r="473" spans="9:19" x14ac:dyDescent="0.3">
      <c r="I473" s="34"/>
      <c r="Q473" s="7"/>
      <c r="R473" s="7"/>
      <c r="S473" s="7"/>
    </row>
    <row r="474" spans="9:19" x14ac:dyDescent="0.3">
      <c r="I474" s="34"/>
      <c r="Q474" s="7"/>
      <c r="R474" s="7"/>
      <c r="S474" s="7"/>
    </row>
    <row r="475" spans="9:19" x14ac:dyDescent="0.3">
      <c r="I475" s="34"/>
      <c r="Q475" s="7"/>
      <c r="R475" s="7"/>
      <c r="S475" s="7"/>
    </row>
    <row r="476" spans="9:19" x14ac:dyDescent="0.3">
      <c r="I476" s="34"/>
      <c r="Q476" s="7"/>
      <c r="R476" s="7"/>
      <c r="S476" s="7"/>
    </row>
    <row r="477" spans="9:19" x14ac:dyDescent="0.3">
      <c r="I477" s="34"/>
      <c r="Q477" s="7"/>
      <c r="R477" s="7"/>
      <c r="S477" s="7"/>
    </row>
    <row r="478" spans="9:19" x14ac:dyDescent="0.3">
      <c r="I478" s="34"/>
      <c r="Q478" s="7"/>
      <c r="R478" s="7"/>
      <c r="S478" s="7"/>
    </row>
    <row r="479" spans="9:19" x14ac:dyDescent="0.3">
      <c r="I479" s="34"/>
      <c r="Q479" s="7"/>
      <c r="R479" s="7"/>
      <c r="S479" s="7"/>
    </row>
    <row r="480" spans="9:19" x14ac:dyDescent="0.3">
      <c r="I480" s="34"/>
      <c r="Q480" s="7"/>
      <c r="R480" s="7"/>
      <c r="S480" s="7"/>
    </row>
    <row r="481" spans="9:19" x14ac:dyDescent="0.3">
      <c r="I481" s="34"/>
      <c r="Q481" s="7"/>
      <c r="R481" s="7"/>
      <c r="S481" s="7"/>
    </row>
    <row r="482" spans="9:19" x14ac:dyDescent="0.3">
      <c r="I482" s="34"/>
      <c r="Q482" s="7"/>
      <c r="R482" s="7"/>
      <c r="S482" s="7"/>
    </row>
    <row r="483" spans="9:19" x14ac:dyDescent="0.3">
      <c r="I483" s="34"/>
      <c r="Q483" s="7"/>
      <c r="R483" s="7"/>
      <c r="S483" s="7"/>
    </row>
    <row r="484" spans="9:19" x14ac:dyDescent="0.3">
      <c r="I484" s="34"/>
      <c r="Q484" s="7"/>
      <c r="R484" s="7"/>
      <c r="S484" s="7"/>
    </row>
    <row r="485" spans="9:19" x14ac:dyDescent="0.3">
      <c r="I485" s="34"/>
      <c r="Q485" s="7"/>
      <c r="R485" s="7"/>
      <c r="S485" s="7"/>
    </row>
    <row r="486" spans="9:19" x14ac:dyDescent="0.3">
      <c r="I486" s="34"/>
      <c r="Q486" s="7"/>
      <c r="R486" s="7"/>
      <c r="S486" s="7"/>
    </row>
    <row r="487" spans="9:19" x14ac:dyDescent="0.3">
      <c r="I487" s="34"/>
      <c r="Q487" s="7"/>
      <c r="R487" s="7"/>
      <c r="S487" s="7"/>
    </row>
    <row r="488" spans="9:19" x14ac:dyDescent="0.3">
      <c r="I488" s="34"/>
      <c r="Q488" s="7"/>
      <c r="R488" s="7"/>
      <c r="S488" s="7"/>
    </row>
    <row r="489" spans="9:19" x14ac:dyDescent="0.3">
      <c r="I489" s="34"/>
      <c r="Q489" s="7"/>
      <c r="R489" s="7"/>
      <c r="S489" s="7"/>
    </row>
    <row r="490" spans="9:19" x14ac:dyDescent="0.3">
      <c r="I490" s="34"/>
      <c r="Q490" s="7"/>
      <c r="R490" s="7"/>
      <c r="S490" s="7"/>
    </row>
    <row r="491" spans="9:19" x14ac:dyDescent="0.3">
      <c r="I491" s="34"/>
      <c r="Q491" s="7"/>
      <c r="R491" s="7"/>
      <c r="S491" s="7"/>
    </row>
    <row r="492" spans="9:19" x14ac:dyDescent="0.3">
      <c r="I492" s="34"/>
      <c r="Q492" s="7"/>
      <c r="R492" s="7"/>
      <c r="S492" s="7"/>
    </row>
    <row r="493" spans="9:19" x14ac:dyDescent="0.3">
      <c r="I493" s="34"/>
      <c r="Q493" s="7"/>
      <c r="R493" s="7"/>
      <c r="S493" s="7"/>
    </row>
    <row r="494" spans="9:19" x14ac:dyDescent="0.3">
      <c r="I494" s="34"/>
      <c r="Q494" s="7"/>
      <c r="R494" s="7"/>
      <c r="S494" s="7"/>
    </row>
    <row r="495" spans="9:19" x14ac:dyDescent="0.3">
      <c r="I495" s="34"/>
      <c r="Q495" s="7"/>
      <c r="R495" s="7"/>
      <c r="S495" s="7"/>
    </row>
    <row r="496" spans="9:19" x14ac:dyDescent="0.3">
      <c r="I496" s="34"/>
      <c r="Q496" s="7"/>
      <c r="R496" s="7"/>
      <c r="S496" s="7"/>
    </row>
    <row r="497" spans="9:19" x14ac:dyDescent="0.3">
      <c r="I497" s="34"/>
      <c r="Q497" s="7"/>
      <c r="R497" s="7"/>
      <c r="S497" s="7"/>
    </row>
    <row r="498" spans="9:19" x14ac:dyDescent="0.3">
      <c r="I498" s="34"/>
      <c r="Q498" s="7"/>
      <c r="R498" s="7"/>
      <c r="S498" s="7"/>
    </row>
    <row r="499" spans="9:19" x14ac:dyDescent="0.3">
      <c r="I499" s="34"/>
      <c r="Q499" s="7"/>
      <c r="R499" s="7"/>
      <c r="S499" s="7"/>
    </row>
    <row r="500" spans="9:19" x14ac:dyDescent="0.3">
      <c r="I500" s="34"/>
      <c r="Q500" s="7"/>
      <c r="R500" s="7"/>
      <c r="S500" s="7"/>
    </row>
    <row r="501" spans="9:19" x14ac:dyDescent="0.3">
      <c r="I501" s="34"/>
      <c r="Q501" s="7"/>
      <c r="R501" s="7"/>
      <c r="S501" s="7"/>
    </row>
    <row r="502" spans="9:19" x14ac:dyDescent="0.3">
      <c r="I502" s="34"/>
      <c r="Q502" s="7"/>
      <c r="R502" s="7"/>
      <c r="S502" s="7"/>
    </row>
    <row r="503" spans="9:19" x14ac:dyDescent="0.3">
      <c r="I503" s="34"/>
      <c r="Q503" s="7"/>
      <c r="R503" s="7"/>
      <c r="S503" s="7"/>
    </row>
    <row r="504" spans="9:19" x14ac:dyDescent="0.3">
      <c r="I504" s="34"/>
      <c r="Q504" s="7"/>
      <c r="R504" s="7"/>
      <c r="S504" s="7"/>
    </row>
    <row r="505" spans="9:19" x14ac:dyDescent="0.3">
      <c r="I505" s="34"/>
      <c r="Q505" s="7"/>
      <c r="R505" s="7"/>
      <c r="S505" s="7"/>
    </row>
    <row r="506" spans="9:19" x14ac:dyDescent="0.3">
      <c r="I506" s="34"/>
      <c r="Q506" s="7"/>
      <c r="R506" s="7"/>
      <c r="S506" s="7"/>
    </row>
    <row r="507" spans="9:19" x14ac:dyDescent="0.3">
      <c r="I507" s="34"/>
      <c r="Q507" s="7"/>
      <c r="R507" s="7"/>
      <c r="S507" s="7"/>
    </row>
    <row r="508" spans="9:19" x14ac:dyDescent="0.3">
      <c r="I508" s="34"/>
      <c r="Q508" s="7"/>
      <c r="R508" s="7"/>
      <c r="S508" s="7"/>
    </row>
    <row r="509" spans="9:19" x14ac:dyDescent="0.3">
      <c r="I509" s="34"/>
      <c r="Q509" s="7"/>
      <c r="R509" s="7"/>
      <c r="S509" s="7"/>
    </row>
    <row r="510" spans="9:19" x14ac:dyDescent="0.3">
      <c r="I510" s="34"/>
      <c r="Q510" s="7"/>
      <c r="R510" s="7"/>
      <c r="S510" s="7"/>
    </row>
    <row r="511" spans="9:19" x14ac:dyDescent="0.3">
      <c r="I511" s="34"/>
      <c r="Q511" s="7"/>
      <c r="R511" s="7"/>
      <c r="S511" s="7"/>
    </row>
    <row r="512" spans="9:19" x14ac:dyDescent="0.3">
      <c r="I512" s="34"/>
      <c r="Q512" s="7"/>
      <c r="R512" s="7"/>
      <c r="S512" s="7"/>
    </row>
    <row r="513" spans="9:19" x14ac:dyDescent="0.3">
      <c r="I513" s="34"/>
      <c r="Q513" s="7"/>
      <c r="R513" s="7"/>
      <c r="S513" s="7"/>
    </row>
    <row r="514" spans="9:19" x14ac:dyDescent="0.3">
      <c r="I514" s="34"/>
      <c r="Q514" s="7"/>
      <c r="R514" s="7"/>
      <c r="S514" s="7"/>
    </row>
    <row r="515" spans="9:19" x14ac:dyDescent="0.3">
      <c r="I515" s="34"/>
      <c r="Q515" s="7"/>
      <c r="R515" s="7"/>
      <c r="S515" s="7"/>
    </row>
    <row r="516" spans="9:19" x14ac:dyDescent="0.3">
      <c r="I516" s="34"/>
      <c r="Q516" s="7"/>
      <c r="R516" s="7"/>
      <c r="S516" s="7"/>
    </row>
    <row r="517" spans="9:19" x14ac:dyDescent="0.3">
      <c r="I517" s="34"/>
      <c r="Q517" s="7"/>
      <c r="R517" s="7"/>
      <c r="S517" s="7"/>
    </row>
    <row r="518" spans="9:19" x14ac:dyDescent="0.3">
      <c r="I518" s="34"/>
      <c r="Q518" s="7"/>
      <c r="R518" s="7"/>
      <c r="S518" s="7"/>
    </row>
    <row r="519" spans="9:19" x14ac:dyDescent="0.3">
      <c r="I519" s="34"/>
      <c r="Q519" s="7"/>
      <c r="R519" s="7"/>
      <c r="S519" s="7"/>
    </row>
    <row r="520" spans="9:19" x14ac:dyDescent="0.3">
      <c r="I520" s="34"/>
      <c r="Q520" s="7"/>
      <c r="R520" s="7"/>
      <c r="S520" s="7"/>
    </row>
    <row r="521" spans="9:19" x14ac:dyDescent="0.3">
      <c r="I521" s="34"/>
      <c r="Q521" s="7"/>
      <c r="R521" s="7"/>
      <c r="S521" s="7"/>
    </row>
    <row r="522" spans="9:19" x14ac:dyDescent="0.3">
      <c r="I522" s="34"/>
      <c r="Q522" s="7"/>
      <c r="R522" s="7"/>
      <c r="S522" s="7"/>
    </row>
    <row r="523" spans="9:19" x14ac:dyDescent="0.3">
      <c r="I523" s="34"/>
      <c r="Q523" s="7"/>
      <c r="R523" s="7"/>
      <c r="S523" s="7"/>
    </row>
    <row r="524" spans="9:19" x14ac:dyDescent="0.3">
      <c r="I524" s="34"/>
      <c r="Q524" s="7"/>
      <c r="R524" s="7"/>
      <c r="S524" s="7"/>
    </row>
    <row r="525" spans="9:19" x14ac:dyDescent="0.3">
      <c r="I525" s="34"/>
      <c r="Q525" s="7"/>
      <c r="R525" s="7"/>
      <c r="S525" s="7"/>
    </row>
    <row r="526" spans="9:19" x14ac:dyDescent="0.3">
      <c r="I526" s="34"/>
      <c r="Q526" s="7"/>
      <c r="R526" s="7"/>
      <c r="S526" s="7"/>
    </row>
    <row r="527" spans="9:19" x14ac:dyDescent="0.3">
      <c r="I527" s="34"/>
      <c r="Q527" s="7"/>
      <c r="R527" s="7"/>
      <c r="S527" s="7"/>
    </row>
    <row r="528" spans="9:19" x14ac:dyDescent="0.3">
      <c r="I528" s="34"/>
      <c r="Q528" s="7"/>
      <c r="R528" s="7"/>
      <c r="S528" s="7"/>
    </row>
    <row r="529" spans="9:19" x14ac:dyDescent="0.3">
      <c r="I529" s="34"/>
      <c r="Q529" s="7"/>
      <c r="R529" s="7"/>
      <c r="S529" s="7"/>
    </row>
    <row r="530" spans="9:19" x14ac:dyDescent="0.3">
      <c r="I530" s="34"/>
      <c r="Q530" s="7"/>
      <c r="R530" s="7"/>
      <c r="S530" s="7"/>
    </row>
    <row r="531" spans="9:19" x14ac:dyDescent="0.3">
      <c r="I531" s="34"/>
      <c r="Q531" s="7"/>
      <c r="R531" s="7"/>
      <c r="S531" s="7"/>
    </row>
    <row r="532" spans="9:19" x14ac:dyDescent="0.3">
      <c r="I532" s="34"/>
      <c r="Q532" s="7"/>
      <c r="R532" s="7"/>
      <c r="S532" s="7"/>
    </row>
    <row r="533" spans="9:19" x14ac:dyDescent="0.3">
      <c r="I533" s="34"/>
      <c r="Q533" s="7"/>
      <c r="R533" s="7"/>
      <c r="S533" s="7"/>
    </row>
    <row r="534" spans="9:19" x14ac:dyDescent="0.3">
      <c r="I534" s="34"/>
      <c r="Q534" s="7"/>
      <c r="R534" s="7"/>
      <c r="S534" s="7"/>
    </row>
    <row r="535" spans="9:19" x14ac:dyDescent="0.3">
      <c r="I535" s="34"/>
      <c r="Q535" s="7"/>
      <c r="R535" s="7"/>
      <c r="S535" s="7"/>
    </row>
    <row r="536" spans="9:19" x14ac:dyDescent="0.3">
      <c r="I536" s="34"/>
      <c r="Q536" s="7"/>
      <c r="R536" s="7"/>
      <c r="S536" s="7"/>
    </row>
    <row r="537" spans="9:19" x14ac:dyDescent="0.3">
      <c r="I537" s="34"/>
      <c r="Q537" s="7"/>
      <c r="R537" s="7"/>
      <c r="S537" s="7"/>
    </row>
    <row r="538" spans="9:19" x14ac:dyDescent="0.3">
      <c r="I538" s="34"/>
      <c r="Q538" s="7"/>
      <c r="R538" s="7"/>
      <c r="S538" s="7"/>
    </row>
    <row r="539" spans="9:19" x14ac:dyDescent="0.3">
      <c r="I539" s="34"/>
      <c r="Q539" s="7"/>
      <c r="R539" s="7"/>
      <c r="S539" s="7"/>
    </row>
    <row r="540" spans="9:19" x14ac:dyDescent="0.3">
      <c r="I540" s="34"/>
      <c r="Q540" s="7"/>
      <c r="R540" s="7"/>
      <c r="S540" s="7"/>
    </row>
    <row r="541" spans="9:19" x14ac:dyDescent="0.3">
      <c r="I541" s="34"/>
      <c r="Q541" s="7"/>
      <c r="R541" s="7"/>
      <c r="S541" s="7"/>
    </row>
    <row r="542" spans="9:19" x14ac:dyDescent="0.3">
      <c r="I542" s="34"/>
      <c r="Q542" s="7"/>
      <c r="R542" s="7"/>
      <c r="S542" s="7"/>
    </row>
    <row r="543" spans="9:19" x14ac:dyDescent="0.3">
      <c r="I543" s="34"/>
      <c r="Q543" s="7"/>
      <c r="R543" s="7"/>
      <c r="S543" s="7"/>
    </row>
    <row r="544" spans="9:19" x14ac:dyDescent="0.3">
      <c r="I544" s="34"/>
      <c r="Q544" s="7"/>
      <c r="R544" s="7"/>
      <c r="S544" s="7"/>
    </row>
    <row r="545" spans="9:19" x14ac:dyDescent="0.3">
      <c r="I545" s="34"/>
      <c r="Q545" s="7"/>
      <c r="R545" s="7"/>
      <c r="S545" s="7"/>
    </row>
    <row r="546" spans="9:19" x14ac:dyDescent="0.3">
      <c r="I546" s="34"/>
      <c r="Q546" s="7"/>
      <c r="R546" s="7"/>
      <c r="S546" s="7"/>
    </row>
    <row r="547" spans="9:19" x14ac:dyDescent="0.3">
      <c r="I547" s="34"/>
      <c r="Q547" s="7"/>
      <c r="R547" s="7"/>
      <c r="S547" s="7"/>
    </row>
    <row r="548" spans="9:19" x14ac:dyDescent="0.3">
      <c r="I548" s="34"/>
      <c r="Q548" s="7"/>
      <c r="R548" s="7"/>
      <c r="S548" s="7"/>
    </row>
    <row r="549" spans="9:19" x14ac:dyDescent="0.3">
      <c r="I549" s="34"/>
      <c r="Q549" s="7"/>
      <c r="R549" s="7"/>
      <c r="S549" s="7"/>
    </row>
    <row r="550" spans="9:19" x14ac:dyDescent="0.3">
      <c r="I550" s="34"/>
      <c r="Q550" s="7"/>
      <c r="R550" s="7"/>
      <c r="S550" s="7"/>
    </row>
    <row r="551" spans="9:19" x14ac:dyDescent="0.3">
      <c r="I551" s="34"/>
      <c r="Q551" s="7"/>
      <c r="R551" s="7"/>
      <c r="S551" s="7"/>
    </row>
    <row r="552" spans="9:19" x14ac:dyDescent="0.3">
      <c r="I552" s="34"/>
      <c r="Q552" s="7"/>
      <c r="R552" s="7"/>
      <c r="S552" s="7"/>
    </row>
    <row r="553" spans="9:19" x14ac:dyDescent="0.3">
      <c r="I553" s="34"/>
      <c r="Q553" s="7"/>
      <c r="R553" s="7"/>
      <c r="S553" s="7"/>
    </row>
    <row r="554" spans="9:19" x14ac:dyDescent="0.3">
      <c r="I554" s="34"/>
      <c r="Q554" s="7"/>
      <c r="R554" s="7"/>
      <c r="S554" s="7"/>
    </row>
    <row r="555" spans="9:19" x14ac:dyDescent="0.3">
      <c r="I555" s="34"/>
      <c r="Q555" s="7"/>
      <c r="R555" s="7"/>
      <c r="S555" s="7"/>
    </row>
    <row r="556" spans="9:19" x14ac:dyDescent="0.3">
      <c r="I556" s="34"/>
      <c r="Q556" s="7"/>
      <c r="R556" s="7"/>
      <c r="S556" s="7"/>
    </row>
    <row r="557" spans="9:19" x14ac:dyDescent="0.3">
      <c r="I557" s="34"/>
      <c r="Q557" s="7"/>
      <c r="R557" s="7"/>
      <c r="S557" s="7"/>
    </row>
    <row r="558" spans="9:19" x14ac:dyDescent="0.3">
      <c r="I558" s="34"/>
      <c r="Q558" s="7"/>
      <c r="R558" s="7"/>
      <c r="S558" s="7"/>
    </row>
    <row r="559" spans="9:19" x14ac:dyDescent="0.3">
      <c r="I559" s="34"/>
      <c r="Q559" s="7"/>
      <c r="R559" s="7"/>
      <c r="S559" s="7"/>
    </row>
    <row r="560" spans="9:19" x14ac:dyDescent="0.3">
      <c r="I560" s="34"/>
      <c r="Q560" s="7"/>
      <c r="R560" s="7"/>
      <c r="S560" s="7"/>
    </row>
    <row r="561" spans="9:19" x14ac:dyDescent="0.3">
      <c r="I561" s="34"/>
      <c r="Q561" s="7"/>
      <c r="R561" s="7"/>
      <c r="S561" s="7"/>
    </row>
    <row r="562" spans="9:19" x14ac:dyDescent="0.3">
      <c r="I562" s="34"/>
      <c r="Q562" s="7"/>
      <c r="R562" s="7"/>
      <c r="S562" s="7"/>
    </row>
    <row r="563" spans="9:19" x14ac:dyDescent="0.3">
      <c r="I563" s="34"/>
      <c r="Q563" s="7"/>
      <c r="R563" s="7"/>
      <c r="S563" s="7"/>
    </row>
    <row r="564" spans="9:19" x14ac:dyDescent="0.3">
      <c r="I564" s="34"/>
      <c r="Q564" s="7"/>
      <c r="R564" s="7"/>
      <c r="S564" s="7"/>
    </row>
    <row r="565" spans="9:19" x14ac:dyDescent="0.3">
      <c r="I565" s="34"/>
      <c r="Q565" s="7"/>
      <c r="R565" s="7"/>
      <c r="S565" s="7"/>
    </row>
    <row r="566" spans="9:19" x14ac:dyDescent="0.3">
      <c r="I566" s="34"/>
      <c r="Q566" s="7"/>
      <c r="R566" s="7"/>
      <c r="S566" s="7"/>
    </row>
    <row r="567" spans="9:19" x14ac:dyDescent="0.3">
      <c r="I567" s="34"/>
      <c r="Q567" s="7"/>
      <c r="R567" s="7"/>
      <c r="S567" s="7"/>
    </row>
    <row r="568" spans="9:19" x14ac:dyDescent="0.3">
      <c r="I568" s="34"/>
      <c r="Q568" s="7"/>
      <c r="R568" s="7"/>
      <c r="S568" s="7"/>
    </row>
    <row r="569" spans="9:19" x14ac:dyDescent="0.3">
      <c r="I569" s="34"/>
      <c r="Q569" s="7"/>
      <c r="R569" s="7"/>
      <c r="S569" s="7"/>
    </row>
    <row r="570" spans="9:19" x14ac:dyDescent="0.3">
      <c r="I570" s="34"/>
      <c r="Q570" s="7"/>
      <c r="R570" s="7"/>
      <c r="S570" s="7"/>
    </row>
    <row r="571" spans="9:19" x14ac:dyDescent="0.3">
      <c r="I571" s="34"/>
      <c r="Q571" s="7"/>
      <c r="R571" s="7"/>
      <c r="S571" s="7"/>
    </row>
    <row r="572" spans="9:19" x14ac:dyDescent="0.3">
      <c r="I572" s="34"/>
      <c r="Q572" s="7"/>
      <c r="R572" s="7"/>
      <c r="S572" s="7"/>
    </row>
    <row r="573" spans="9:19" x14ac:dyDescent="0.3">
      <c r="I573" s="34"/>
      <c r="Q573" s="7"/>
      <c r="R573" s="7"/>
      <c r="S573" s="7"/>
    </row>
    <row r="574" spans="9:19" x14ac:dyDescent="0.3">
      <c r="I574" s="34"/>
      <c r="Q574" s="7"/>
      <c r="R574" s="7"/>
      <c r="S574" s="7"/>
    </row>
    <row r="575" spans="9:19" x14ac:dyDescent="0.3">
      <c r="I575" s="34"/>
      <c r="Q575" s="7"/>
      <c r="R575" s="7"/>
      <c r="S575" s="7"/>
    </row>
    <row r="576" spans="9:19" x14ac:dyDescent="0.3">
      <c r="I576" s="34"/>
      <c r="Q576" s="7"/>
      <c r="R576" s="7"/>
      <c r="S576" s="7"/>
    </row>
    <row r="577" spans="9:19" x14ac:dyDescent="0.3">
      <c r="I577" s="34"/>
      <c r="Q577" s="7"/>
      <c r="R577" s="7"/>
      <c r="S577" s="7"/>
    </row>
    <row r="578" spans="9:19" x14ac:dyDescent="0.3">
      <c r="I578" s="34"/>
      <c r="Q578" s="7"/>
      <c r="R578" s="7"/>
      <c r="S578" s="7"/>
    </row>
    <row r="579" spans="9:19" x14ac:dyDescent="0.3">
      <c r="I579" s="34"/>
      <c r="Q579" s="7"/>
      <c r="R579" s="7"/>
      <c r="S579" s="7"/>
    </row>
    <row r="580" spans="9:19" x14ac:dyDescent="0.3">
      <c r="I580" s="34"/>
      <c r="Q580" s="7"/>
      <c r="R580" s="7"/>
      <c r="S580" s="7"/>
    </row>
    <row r="581" spans="9:19" x14ac:dyDescent="0.3">
      <c r="I581" s="34"/>
      <c r="Q581" s="7"/>
      <c r="R581" s="7"/>
      <c r="S581" s="7"/>
    </row>
    <row r="582" spans="9:19" x14ac:dyDescent="0.3">
      <c r="I582" s="34"/>
      <c r="Q582" s="7"/>
      <c r="R582" s="7"/>
      <c r="S582" s="7"/>
    </row>
    <row r="583" spans="9:19" x14ac:dyDescent="0.3">
      <c r="I583" s="34"/>
      <c r="Q583" s="7"/>
      <c r="R583" s="7"/>
      <c r="S583" s="7"/>
    </row>
    <row r="584" spans="9:19" x14ac:dyDescent="0.3">
      <c r="I584" s="34"/>
      <c r="Q584" s="7"/>
      <c r="R584" s="7"/>
      <c r="S584" s="7"/>
    </row>
    <row r="585" spans="9:19" x14ac:dyDescent="0.3">
      <c r="I585" s="34"/>
      <c r="Q585" s="7"/>
      <c r="R585" s="7"/>
      <c r="S585" s="7"/>
    </row>
    <row r="586" spans="9:19" x14ac:dyDescent="0.3">
      <c r="I586" s="34"/>
      <c r="Q586" s="7"/>
      <c r="R586" s="7"/>
      <c r="S586" s="7"/>
    </row>
    <row r="587" spans="9:19" x14ac:dyDescent="0.3">
      <c r="I587" s="34"/>
      <c r="Q587" s="7"/>
      <c r="R587" s="7"/>
      <c r="S587" s="7"/>
    </row>
    <row r="588" spans="9:19" x14ac:dyDescent="0.3">
      <c r="I588" s="34"/>
      <c r="Q588" s="7"/>
      <c r="R588" s="7"/>
      <c r="S588" s="7"/>
    </row>
    <row r="589" spans="9:19" x14ac:dyDescent="0.3">
      <c r="I589" s="34"/>
      <c r="Q589" s="7"/>
      <c r="R589" s="7"/>
      <c r="S589" s="7"/>
    </row>
    <row r="590" spans="9:19" x14ac:dyDescent="0.3">
      <c r="I590" s="34"/>
      <c r="Q590" s="7"/>
      <c r="R590" s="7"/>
      <c r="S590" s="7"/>
    </row>
    <row r="591" spans="9:19" x14ac:dyDescent="0.3">
      <c r="I591" s="34"/>
      <c r="Q591" s="7"/>
      <c r="R591" s="7"/>
      <c r="S591" s="7"/>
    </row>
    <row r="592" spans="9:19" x14ac:dyDescent="0.3">
      <c r="I592" s="34"/>
      <c r="Q592" s="7"/>
      <c r="R592" s="7"/>
      <c r="S592" s="7"/>
    </row>
    <row r="593" spans="9:19" x14ac:dyDescent="0.3">
      <c r="I593" s="34"/>
      <c r="Q593" s="7"/>
      <c r="R593" s="7"/>
      <c r="S593" s="7"/>
    </row>
    <row r="594" spans="9:19" x14ac:dyDescent="0.3">
      <c r="I594" s="34"/>
      <c r="Q594" s="7"/>
      <c r="R594" s="7"/>
      <c r="S594" s="7"/>
    </row>
    <row r="595" spans="9:19" x14ac:dyDescent="0.3">
      <c r="I595" s="34"/>
      <c r="Q595" s="7"/>
      <c r="R595" s="7"/>
      <c r="S595" s="7"/>
    </row>
    <row r="596" spans="9:19" x14ac:dyDescent="0.3">
      <c r="I596" s="34"/>
      <c r="Q596" s="7"/>
      <c r="R596" s="7"/>
      <c r="S596" s="7"/>
    </row>
    <row r="597" spans="9:19" x14ac:dyDescent="0.3">
      <c r="I597" s="34"/>
      <c r="Q597" s="7"/>
      <c r="R597" s="7"/>
      <c r="S597" s="7"/>
    </row>
    <row r="598" spans="9:19" x14ac:dyDescent="0.3">
      <c r="I598" s="34"/>
      <c r="Q598" s="7"/>
      <c r="R598" s="7"/>
      <c r="S598" s="7"/>
    </row>
    <row r="599" spans="9:19" x14ac:dyDescent="0.3">
      <c r="I599" s="34"/>
      <c r="Q599" s="7"/>
      <c r="R599" s="7"/>
      <c r="S599" s="7"/>
    </row>
    <row r="600" spans="9:19" x14ac:dyDescent="0.3">
      <c r="I600" s="34"/>
      <c r="Q600" s="7"/>
      <c r="R600" s="7"/>
      <c r="S600" s="7"/>
    </row>
    <row r="601" spans="9:19" x14ac:dyDescent="0.3">
      <c r="I601" s="34"/>
      <c r="Q601" s="7"/>
      <c r="R601" s="7"/>
      <c r="S601" s="7"/>
    </row>
    <row r="602" spans="9:19" x14ac:dyDescent="0.3">
      <c r="I602" s="34"/>
      <c r="Q602" s="7"/>
      <c r="R602" s="7"/>
      <c r="S602" s="7"/>
    </row>
    <row r="603" spans="9:19" x14ac:dyDescent="0.3">
      <c r="I603" s="34"/>
      <c r="Q603" s="7"/>
      <c r="R603" s="7"/>
      <c r="S603" s="7"/>
    </row>
    <row r="604" spans="9:19" x14ac:dyDescent="0.3">
      <c r="I604" s="34"/>
      <c r="Q604" s="7"/>
      <c r="R604" s="7"/>
      <c r="S604" s="7"/>
    </row>
    <row r="605" spans="9:19" x14ac:dyDescent="0.3">
      <c r="I605" s="34"/>
      <c r="Q605" s="7"/>
      <c r="R605" s="7"/>
      <c r="S605" s="7"/>
    </row>
    <row r="606" spans="9:19" x14ac:dyDescent="0.3">
      <c r="I606" s="34"/>
      <c r="Q606" s="7"/>
      <c r="R606" s="7"/>
      <c r="S606" s="7"/>
    </row>
    <row r="607" spans="9:19" x14ac:dyDescent="0.3">
      <c r="I607" s="34"/>
      <c r="Q607" s="7"/>
      <c r="R607" s="7"/>
      <c r="S607" s="7"/>
    </row>
    <row r="608" spans="9:19" x14ac:dyDescent="0.3">
      <c r="I608" s="34"/>
      <c r="Q608" s="7"/>
      <c r="R608" s="7"/>
      <c r="S608" s="7"/>
    </row>
    <row r="609" spans="9:19" x14ac:dyDescent="0.3">
      <c r="I609" s="34"/>
      <c r="Q609" s="7"/>
      <c r="R609" s="7"/>
      <c r="S609" s="7"/>
    </row>
    <row r="610" spans="9:19" x14ac:dyDescent="0.3">
      <c r="I610" s="34"/>
      <c r="Q610" s="7"/>
      <c r="R610" s="7"/>
      <c r="S610" s="7"/>
    </row>
    <row r="611" spans="9:19" x14ac:dyDescent="0.3">
      <c r="I611" s="34"/>
      <c r="Q611" s="7"/>
      <c r="R611" s="7"/>
      <c r="S611" s="7"/>
    </row>
    <row r="612" spans="9:19" x14ac:dyDescent="0.3">
      <c r="I612" s="34"/>
      <c r="Q612" s="7"/>
      <c r="R612" s="7"/>
      <c r="S612" s="7"/>
    </row>
    <row r="613" spans="9:19" x14ac:dyDescent="0.3">
      <c r="I613" s="34"/>
      <c r="Q613" s="7"/>
      <c r="R613" s="7"/>
      <c r="S613" s="7"/>
    </row>
    <row r="614" spans="9:19" x14ac:dyDescent="0.3">
      <c r="I614" s="34"/>
      <c r="Q614" s="7"/>
      <c r="R614" s="7"/>
      <c r="S614" s="7"/>
    </row>
    <row r="615" spans="9:19" x14ac:dyDescent="0.3">
      <c r="I615" s="34"/>
      <c r="Q615" s="7"/>
      <c r="R615" s="7"/>
      <c r="S615" s="7"/>
    </row>
    <row r="616" spans="9:19" x14ac:dyDescent="0.3">
      <c r="I616" s="34"/>
      <c r="Q616" s="7"/>
      <c r="R616" s="7"/>
      <c r="S616" s="7"/>
    </row>
    <row r="617" spans="9:19" x14ac:dyDescent="0.3">
      <c r="I617" s="34"/>
      <c r="Q617" s="7"/>
      <c r="R617" s="7"/>
      <c r="S617" s="7"/>
    </row>
    <row r="618" spans="9:19" x14ac:dyDescent="0.3">
      <c r="I618" s="34"/>
      <c r="Q618" s="7"/>
      <c r="R618" s="7"/>
      <c r="S618" s="7"/>
    </row>
    <row r="619" spans="9:19" x14ac:dyDescent="0.3">
      <c r="I619" s="34"/>
      <c r="Q619" s="7"/>
      <c r="R619" s="7"/>
      <c r="S619" s="7"/>
    </row>
    <row r="620" spans="9:19" x14ac:dyDescent="0.3">
      <c r="I620" s="34"/>
      <c r="Q620" s="7"/>
      <c r="R620" s="7"/>
      <c r="S620" s="7"/>
    </row>
    <row r="621" spans="9:19" x14ac:dyDescent="0.3">
      <c r="I621" s="34"/>
      <c r="Q621" s="7"/>
      <c r="R621" s="7"/>
      <c r="S621" s="7"/>
    </row>
    <row r="622" spans="9:19" x14ac:dyDescent="0.3">
      <c r="I622" s="34"/>
      <c r="Q622" s="7"/>
      <c r="R622" s="7"/>
      <c r="S622" s="7"/>
    </row>
    <row r="623" spans="9:19" x14ac:dyDescent="0.3">
      <c r="I623" s="34"/>
      <c r="Q623" s="7"/>
      <c r="R623" s="7"/>
      <c r="S623" s="7"/>
    </row>
    <row r="624" spans="9:19" x14ac:dyDescent="0.3">
      <c r="I624" s="34"/>
      <c r="Q624" s="7"/>
      <c r="R624" s="7"/>
      <c r="S624" s="7"/>
    </row>
    <row r="625" spans="9:19" x14ac:dyDescent="0.3">
      <c r="I625" s="34"/>
      <c r="Q625" s="7"/>
      <c r="R625" s="7"/>
      <c r="S625" s="7"/>
    </row>
    <row r="626" spans="9:19" x14ac:dyDescent="0.3">
      <c r="I626" s="34"/>
      <c r="Q626" s="7"/>
      <c r="R626" s="7"/>
      <c r="S626" s="7"/>
    </row>
    <row r="627" spans="9:19" x14ac:dyDescent="0.3">
      <c r="I627" s="34"/>
      <c r="Q627" s="7"/>
      <c r="R627" s="7"/>
      <c r="S627" s="7"/>
    </row>
    <row r="628" spans="9:19" x14ac:dyDescent="0.3">
      <c r="I628" s="34"/>
      <c r="Q628" s="7"/>
      <c r="R628" s="7"/>
      <c r="S628" s="7"/>
    </row>
    <row r="629" spans="9:19" x14ac:dyDescent="0.3">
      <c r="I629" s="34"/>
      <c r="Q629" s="7"/>
      <c r="R629" s="7"/>
      <c r="S629" s="7"/>
    </row>
    <row r="630" spans="9:19" x14ac:dyDescent="0.3">
      <c r="I630" s="34"/>
      <c r="Q630" s="7"/>
      <c r="R630" s="7"/>
      <c r="S630" s="7"/>
    </row>
    <row r="631" spans="9:19" x14ac:dyDescent="0.3">
      <c r="I631" s="34"/>
      <c r="Q631" s="7"/>
      <c r="R631" s="7"/>
      <c r="S631" s="7"/>
    </row>
    <row r="632" spans="9:19" x14ac:dyDescent="0.3">
      <c r="I632" s="34"/>
      <c r="Q632" s="7"/>
      <c r="R632" s="7"/>
      <c r="S632" s="7"/>
    </row>
    <row r="633" spans="9:19" x14ac:dyDescent="0.3">
      <c r="I633" s="34"/>
      <c r="Q633" s="7"/>
      <c r="R633" s="7"/>
      <c r="S633" s="7"/>
    </row>
    <row r="634" spans="9:19" x14ac:dyDescent="0.3">
      <c r="I634" s="34"/>
      <c r="Q634" s="7"/>
      <c r="R634" s="7"/>
      <c r="S634" s="7"/>
    </row>
    <row r="635" spans="9:19" x14ac:dyDescent="0.3">
      <c r="I635" s="34"/>
      <c r="Q635" s="7"/>
      <c r="R635" s="7"/>
      <c r="S635" s="7"/>
    </row>
    <row r="636" spans="9:19" x14ac:dyDescent="0.3">
      <c r="I636" s="34"/>
      <c r="Q636" s="7"/>
      <c r="R636" s="7"/>
      <c r="S636" s="7"/>
    </row>
    <row r="637" spans="9:19" x14ac:dyDescent="0.3">
      <c r="I637" s="34"/>
      <c r="Q637" s="7"/>
      <c r="R637" s="7"/>
      <c r="S637" s="7"/>
    </row>
    <row r="638" spans="9:19" x14ac:dyDescent="0.3">
      <c r="I638" s="34"/>
      <c r="Q638" s="7"/>
      <c r="R638" s="7"/>
      <c r="S638" s="7"/>
    </row>
    <row r="639" spans="9:19" x14ac:dyDescent="0.3">
      <c r="I639" s="34"/>
      <c r="Q639" s="7"/>
      <c r="R639" s="7"/>
      <c r="S639" s="7"/>
    </row>
    <row r="640" spans="9:19" x14ac:dyDescent="0.3">
      <c r="I640" s="34"/>
      <c r="Q640" s="7"/>
      <c r="R640" s="7"/>
      <c r="S640" s="7"/>
    </row>
    <row r="641" spans="9:19" x14ac:dyDescent="0.3">
      <c r="I641" s="34"/>
      <c r="Q641" s="7"/>
      <c r="R641" s="7"/>
      <c r="S641" s="7"/>
    </row>
    <row r="642" spans="9:19" x14ac:dyDescent="0.3">
      <c r="I642" s="34"/>
      <c r="Q642" s="7"/>
      <c r="R642" s="7"/>
      <c r="S642" s="7"/>
    </row>
    <row r="643" spans="9:19" x14ac:dyDescent="0.3">
      <c r="I643" s="34"/>
      <c r="Q643" s="7"/>
      <c r="R643" s="7"/>
      <c r="S643" s="7"/>
    </row>
    <row r="644" spans="9:19" x14ac:dyDescent="0.3">
      <c r="I644" s="34"/>
      <c r="Q644" s="7"/>
      <c r="R644" s="7"/>
      <c r="S644" s="7"/>
    </row>
    <row r="645" spans="9:19" x14ac:dyDescent="0.3">
      <c r="I645" s="34"/>
      <c r="Q645" s="7"/>
      <c r="R645" s="7"/>
      <c r="S645" s="7"/>
    </row>
    <row r="646" spans="9:19" x14ac:dyDescent="0.3">
      <c r="I646" s="34"/>
      <c r="R646" s="6"/>
      <c r="S646" s="7"/>
    </row>
    <row r="647" spans="9:19" x14ac:dyDescent="0.3">
      <c r="I647" s="34"/>
      <c r="R647" s="6"/>
      <c r="S647" s="7"/>
    </row>
    <row r="648" spans="9:19" x14ac:dyDescent="0.3">
      <c r="I648" s="34"/>
      <c r="R648" s="6"/>
      <c r="S648" s="7"/>
    </row>
    <row r="649" spans="9:19" x14ac:dyDescent="0.3">
      <c r="I649" s="34"/>
      <c r="R649" s="6"/>
      <c r="S649" s="7"/>
    </row>
    <row r="650" spans="9:19" x14ac:dyDescent="0.3">
      <c r="I650" s="34"/>
      <c r="R650" s="6"/>
      <c r="S650" s="7"/>
    </row>
    <row r="651" spans="9:19" x14ac:dyDescent="0.3">
      <c r="I651" s="34"/>
      <c r="R651" s="6"/>
      <c r="S651" s="7"/>
    </row>
    <row r="652" spans="9:19" x14ac:dyDescent="0.3">
      <c r="I652" s="34"/>
      <c r="R652" s="6"/>
      <c r="S652" s="7"/>
    </row>
    <row r="653" spans="9:19" x14ac:dyDescent="0.3">
      <c r="I653" s="34"/>
      <c r="R653" s="6"/>
      <c r="S653" s="7"/>
    </row>
    <row r="654" spans="9:19" x14ac:dyDescent="0.3">
      <c r="I654" s="34"/>
      <c r="R654" s="6"/>
      <c r="S654" s="7"/>
    </row>
    <row r="655" spans="9:19" x14ac:dyDescent="0.3">
      <c r="I655" s="34"/>
      <c r="R655" s="6"/>
      <c r="S655" s="7"/>
    </row>
    <row r="656" spans="9:19" x14ac:dyDescent="0.3">
      <c r="I656" s="34"/>
      <c r="R656" s="6"/>
      <c r="S656" s="7"/>
    </row>
    <row r="657" spans="9:19" x14ac:dyDescent="0.3">
      <c r="I657" s="34"/>
      <c r="R657" s="6"/>
      <c r="S657" s="7"/>
    </row>
    <row r="658" spans="9:19" x14ac:dyDescent="0.3">
      <c r="I658" s="34"/>
      <c r="R658" s="6"/>
      <c r="S658" s="7"/>
    </row>
    <row r="659" spans="9:19" x14ac:dyDescent="0.3">
      <c r="I659" s="34"/>
      <c r="R659" s="6"/>
      <c r="S659" s="7"/>
    </row>
    <row r="660" spans="9:19" x14ac:dyDescent="0.3">
      <c r="I660" s="34"/>
      <c r="R660" s="6"/>
      <c r="S660" s="7"/>
    </row>
    <row r="661" spans="9:19" x14ac:dyDescent="0.3">
      <c r="I661" s="34"/>
      <c r="R661" s="6"/>
      <c r="S661" s="7"/>
    </row>
    <row r="662" spans="9:19" x14ac:dyDescent="0.3">
      <c r="I662" s="34"/>
      <c r="R662" s="6"/>
      <c r="S662" s="7"/>
    </row>
    <row r="663" spans="9:19" x14ac:dyDescent="0.3">
      <c r="I663" s="34"/>
      <c r="R663" s="6"/>
      <c r="S663" s="7"/>
    </row>
    <row r="664" spans="9:19" x14ac:dyDescent="0.3">
      <c r="I664" s="34"/>
      <c r="R664" s="6"/>
      <c r="S664" s="7"/>
    </row>
    <row r="665" spans="9:19" x14ac:dyDescent="0.3">
      <c r="I665" s="34"/>
      <c r="R665" s="6"/>
      <c r="S665" s="7"/>
    </row>
    <row r="666" spans="9:19" x14ac:dyDescent="0.3">
      <c r="I666" s="34"/>
      <c r="R666" s="6"/>
      <c r="S666" s="7"/>
    </row>
    <row r="667" spans="9:19" x14ac:dyDescent="0.3">
      <c r="I667" s="34"/>
      <c r="R667" s="6"/>
      <c r="S667" s="7"/>
    </row>
    <row r="668" spans="9:19" x14ac:dyDescent="0.3">
      <c r="I668" s="34"/>
      <c r="R668" s="6"/>
      <c r="S668" s="7"/>
    </row>
    <row r="669" spans="9:19" x14ac:dyDescent="0.3">
      <c r="I669" s="34"/>
      <c r="R669" s="6"/>
      <c r="S669" s="7"/>
    </row>
    <row r="670" spans="9:19" x14ac:dyDescent="0.3">
      <c r="I670" s="34"/>
      <c r="R670" s="6"/>
      <c r="S670" s="7"/>
    </row>
    <row r="671" spans="9:19" x14ac:dyDescent="0.3">
      <c r="I671" s="34"/>
      <c r="R671" s="6"/>
      <c r="S671" s="7"/>
    </row>
    <row r="672" spans="9:19" x14ac:dyDescent="0.3">
      <c r="I672" s="34"/>
      <c r="R672" s="6"/>
      <c r="S672" s="7"/>
    </row>
    <row r="673" spans="9:19" x14ac:dyDescent="0.3">
      <c r="I673" s="34"/>
      <c r="R673" s="6"/>
      <c r="S673" s="7"/>
    </row>
    <row r="674" spans="9:19" x14ac:dyDescent="0.3">
      <c r="I674" s="34"/>
      <c r="R674" s="6"/>
      <c r="S674" s="7"/>
    </row>
    <row r="675" spans="9:19" x14ac:dyDescent="0.3">
      <c r="I675" s="34"/>
      <c r="R675" s="6"/>
      <c r="S675" s="7"/>
    </row>
    <row r="676" spans="9:19" x14ac:dyDescent="0.3">
      <c r="I676" s="34"/>
      <c r="R676" s="6"/>
      <c r="S676" s="7"/>
    </row>
    <row r="677" spans="9:19" x14ac:dyDescent="0.3">
      <c r="I677" s="34"/>
      <c r="R677" s="6"/>
      <c r="S677" s="7"/>
    </row>
    <row r="678" spans="9:19" x14ac:dyDescent="0.3">
      <c r="I678" s="34"/>
      <c r="R678" s="6"/>
      <c r="S678" s="7"/>
    </row>
    <row r="679" spans="9:19" x14ac:dyDescent="0.3">
      <c r="I679" s="34"/>
      <c r="R679" s="6"/>
      <c r="S679" s="7"/>
    </row>
    <row r="680" spans="9:19" x14ac:dyDescent="0.3">
      <c r="I680" s="34"/>
      <c r="R680" s="6"/>
      <c r="S680" s="7"/>
    </row>
    <row r="681" spans="9:19" x14ac:dyDescent="0.3">
      <c r="I681" s="34"/>
      <c r="R681" s="6"/>
      <c r="S681" s="7"/>
    </row>
    <row r="682" spans="9:19" x14ac:dyDescent="0.3">
      <c r="I682" s="34"/>
      <c r="R682" s="6"/>
      <c r="S682" s="7"/>
    </row>
    <row r="683" spans="9:19" x14ac:dyDescent="0.3">
      <c r="I683" s="34"/>
      <c r="R683" s="6"/>
      <c r="S683" s="7"/>
    </row>
    <row r="684" spans="9:19" x14ac:dyDescent="0.3">
      <c r="I684" s="34"/>
      <c r="R684" s="6"/>
      <c r="S684" s="7"/>
    </row>
    <row r="685" spans="9:19" x14ac:dyDescent="0.3">
      <c r="I685" s="34"/>
      <c r="R685" s="6"/>
      <c r="S685" s="7"/>
    </row>
    <row r="686" spans="9:19" x14ac:dyDescent="0.3">
      <c r="I686" s="34"/>
      <c r="R686" s="6"/>
      <c r="S686" s="7"/>
    </row>
    <row r="687" spans="9:19" x14ac:dyDescent="0.3">
      <c r="I687" s="34"/>
      <c r="R687" s="6"/>
      <c r="S687" s="7"/>
    </row>
    <row r="688" spans="9:19" x14ac:dyDescent="0.3">
      <c r="I688" s="34"/>
      <c r="R688" s="6"/>
      <c r="S688" s="7"/>
    </row>
    <row r="689" spans="9:19" x14ac:dyDescent="0.3">
      <c r="I689" s="34"/>
      <c r="R689" s="6"/>
      <c r="S689" s="7"/>
    </row>
    <row r="690" spans="9:19" x14ac:dyDescent="0.3">
      <c r="I690" s="34"/>
      <c r="R690" s="6"/>
      <c r="S690" s="7"/>
    </row>
    <row r="691" spans="9:19" x14ac:dyDescent="0.3">
      <c r="I691" s="34"/>
      <c r="R691" s="6"/>
      <c r="S691" s="7"/>
    </row>
    <row r="692" spans="9:19" x14ac:dyDescent="0.3">
      <c r="I692" s="34"/>
      <c r="R692" s="6"/>
      <c r="S692" s="7"/>
    </row>
    <row r="693" spans="9:19" x14ac:dyDescent="0.3">
      <c r="I693" s="34"/>
      <c r="R693" s="6"/>
      <c r="S693" s="7"/>
    </row>
    <row r="694" spans="9:19" x14ac:dyDescent="0.3">
      <c r="I694" s="34"/>
      <c r="R694" s="6"/>
      <c r="S694" s="7"/>
    </row>
    <row r="695" spans="9:19" x14ac:dyDescent="0.3">
      <c r="I695" s="34"/>
      <c r="R695" s="6"/>
      <c r="S695" s="7"/>
    </row>
    <row r="696" spans="9:19" x14ac:dyDescent="0.3">
      <c r="I696" s="34"/>
      <c r="R696" s="6"/>
      <c r="S696" s="7"/>
    </row>
    <row r="697" spans="9:19" x14ac:dyDescent="0.3">
      <c r="I697" s="34"/>
      <c r="R697" s="6"/>
      <c r="S697" s="7"/>
    </row>
    <row r="698" spans="9:19" x14ac:dyDescent="0.3">
      <c r="I698" s="34"/>
      <c r="R698" s="6"/>
      <c r="S698" s="7"/>
    </row>
    <row r="699" spans="9:19" x14ac:dyDescent="0.3">
      <c r="I699" s="34"/>
      <c r="R699" s="6"/>
      <c r="S699" s="7"/>
    </row>
    <row r="700" spans="9:19" x14ac:dyDescent="0.3">
      <c r="I700" s="34"/>
      <c r="R700" s="6"/>
      <c r="S700" s="7"/>
    </row>
    <row r="701" spans="9:19" x14ac:dyDescent="0.3">
      <c r="I701" s="34"/>
      <c r="R701" s="6"/>
      <c r="S701" s="7"/>
    </row>
    <row r="702" spans="9:19" x14ac:dyDescent="0.3">
      <c r="I702" s="34"/>
      <c r="R702" s="6"/>
      <c r="S702" s="7"/>
    </row>
    <row r="703" spans="9:19" x14ac:dyDescent="0.3">
      <c r="I703" s="34"/>
      <c r="R703" s="6"/>
      <c r="S703" s="7"/>
    </row>
    <row r="704" spans="9:19" x14ac:dyDescent="0.3">
      <c r="I704" s="34"/>
      <c r="R704" s="6"/>
      <c r="S704" s="7"/>
    </row>
    <row r="705" spans="9:19" x14ac:dyDescent="0.3">
      <c r="I705" s="34"/>
      <c r="R705" s="6"/>
      <c r="S705" s="7"/>
    </row>
    <row r="706" spans="9:19" x14ac:dyDescent="0.3">
      <c r="I706" s="34"/>
      <c r="R706" s="6"/>
      <c r="S706" s="7"/>
    </row>
    <row r="707" spans="9:19" x14ac:dyDescent="0.3">
      <c r="I707" s="34"/>
      <c r="R707" s="6"/>
      <c r="S707" s="7"/>
    </row>
    <row r="708" spans="9:19" x14ac:dyDescent="0.3">
      <c r="I708" s="34"/>
      <c r="R708" s="6"/>
      <c r="S708" s="7"/>
    </row>
    <row r="709" spans="9:19" x14ac:dyDescent="0.3">
      <c r="I709" s="34"/>
      <c r="R709" s="6"/>
      <c r="S709" s="7"/>
    </row>
    <row r="710" spans="9:19" x14ac:dyDescent="0.3">
      <c r="I710" s="34"/>
      <c r="R710" s="6"/>
      <c r="S710" s="7"/>
    </row>
    <row r="711" spans="9:19" x14ac:dyDescent="0.3">
      <c r="I711" s="34"/>
      <c r="R711" s="6"/>
      <c r="S711" s="7"/>
    </row>
    <row r="712" spans="9:19" x14ac:dyDescent="0.3">
      <c r="I712" s="34"/>
      <c r="R712" s="6"/>
      <c r="S712" s="7"/>
    </row>
    <row r="713" spans="9:19" x14ac:dyDescent="0.3">
      <c r="I713" s="34"/>
      <c r="R713" s="6"/>
      <c r="S713" s="7"/>
    </row>
    <row r="714" spans="9:19" x14ac:dyDescent="0.3">
      <c r="I714" s="34"/>
      <c r="R714" s="6"/>
      <c r="S714" s="7"/>
    </row>
    <row r="715" spans="9:19" x14ac:dyDescent="0.3">
      <c r="I715" s="34"/>
      <c r="R715" s="6"/>
      <c r="S715" s="7"/>
    </row>
    <row r="716" spans="9:19" x14ac:dyDescent="0.3">
      <c r="I716" s="34"/>
      <c r="R716" s="6"/>
      <c r="S716" s="7"/>
    </row>
    <row r="717" spans="9:19" x14ac:dyDescent="0.3">
      <c r="I717" s="34"/>
      <c r="R717" s="6"/>
      <c r="S717" s="7"/>
    </row>
    <row r="718" spans="9:19" x14ac:dyDescent="0.3">
      <c r="I718" s="34"/>
      <c r="R718" s="6"/>
      <c r="S718" s="7"/>
    </row>
    <row r="719" spans="9:19" x14ac:dyDescent="0.3">
      <c r="I719" s="34"/>
      <c r="R719" s="6"/>
      <c r="S719" s="7"/>
    </row>
    <row r="720" spans="9:19" x14ac:dyDescent="0.3">
      <c r="I720" s="34"/>
      <c r="R720" s="6"/>
      <c r="S720" s="7"/>
    </row>
    <row r="721" spans="9:19" x14ac:dyDescent="0.3">
      <c r="I721" s="34"/>
      <c r="R721" s="6"/>
      <c r="S721" s="7"/>
    </row>
    <row r="722" spans="9:19" x14ac:dyDescent="0.3">
      <c r="I722" s="34"/>
      <c r="R722" s="6"/>
      <c r="S722" s="7"/>
    </row>
    <row r="723" spans="9:19" x14ac:dyDescent="0.3">
      <c r="I723" s="34"/>
      <c r="R723" s="6"/>
      <c r="S723" s="7"/>
    </row>
    <row r="724" spans="9:19" x14ac:dyDescent="0.3">
      <c r="I724" s="34"/>
      <c r="R724" s="6"/>
      <c r="S724" s="7"/>
    </row>
    <row r="725" spans="9:19" x14ac:dyDescent="0.3">
      <c r="I725" s="34"/>
      <c r="R725" s="6"/>
      <c r="S725" s="7"/>
    </row>
    <row r="726" spans="9:19" x14ac:dyDescent="0.3">
      <c r="I726" s="34"/>
      <c r="R726" s="6"/>
      <c r="S726" s="7"/>
    </row>
    <row r="727" spans="9:19" x14ac:dyDescent="0.3">
      <c r="I727" s="34"/>
      <c r="R727" s="6"/>
      <c r="S727" s="7"/>
    </row>
    <row r="728" spans="9:19" x14ac:dyDescent="0.3">
      <c r="I728" s="34"/>
      <c r="R728" s="6"/>
      <c r="S728" s="7"/>
    </row>
    <row r="729" spans="9:19" x14ac:dyDescent="0.3">
      <c r="I729" s="34"/>
      <c r="R729" s="6"/>
      <c r="S729" s="7"/>
    </row>
    <row r="730" spans="9:19" x14ac:dyDescent="0.3">
      <c r="I730" s="34"/>
      <c r="R730" s="6"/>
      <c r="S730" s="7"/>
    </row>
    <row r="731" spans="9:19" x14ac:dyDescent="0.3">
      <c r="I731" s="34"/>
      <c r="R731" s="6"/>
      <c r="S731" s="7"/>
    </row>
    <row r="732" spans="9:19" x14ac:dyDescent="0.3">
      <c r="I732" s="34"/>
      <c r="R732" s="6"/>
      <c r="S732" s="7"/>
    </row>
    <row r="733" spans="9:19" x14ac:dyDescent="0.3">
      <c r="I733" s="34"/>
      <c r="R733" s="6"/>
      <c r="S733" s="7"/>
    </row>
    <row r="734" spans="9:19" x14ac:dyDescent="0.3">
      <c r="I734" s="34"/>
      <c r="R734" s="6"/>
      <c r="S734" s="7"/>
    </row>
    <row r="735" spans="9:19" x14ac:dyDescent="0.3">
      <c r="I735" s="34"/>
      <c r="R735" s="6"/>
      <c r="S735" s="7"/>
    </row>
    <row r="736" spans="9:19" x14ac:dyDescent="0.3">
      <c r="I736" s="34"/>
      <c r="R736" s="6"/>
      <c r="S736" s="7"/>
    </row>
    <row r="737" spans="9:19" x14ac:dyDescent="0.3">
      <c r="I737" s="34"/>
      <c r="R737" s="6"/>
      <c r="S737" s="7"/>
    </row>
    <row r="738" spans="9:19" x14ac:dyDescent="0.3">
      <c r="I738" s="34"/>
      <c r="R738" s="6"/>
      <c r="S738" s="7"/>
    </row>
    <row r="739" spans="9:19" x14ac:dyDescent="0.3">
      <c r="I739" s="34"/>
      <c r="R739" s="6"/>
      <c r="S739" s="7"/>
    </row>
    <row r="740" spans="9:19" x14ac:dyDescent="0.3">
      <c r="I740" s="34"/>
      <c r="R740" s="6"/>
      <c r="S740" s="7"/>
    </row>
    <row r="741" spans="9:19" x14ac:dyDescent="0.3">
      <c r="I741" s="34"/>
      <c r="R741" s="6"/>
      <c r="S741" s="7"/>
    </row>
    <row r="742" spans="9:19" x14ac:dyDescent="0.3">
      <c r="I742" s="34"/>
      <c r="R742" s="6"/>
      <c r="S742" s="7"/>
    </row>
    <row r="743" spans="9:19" x14ac:dyDescent="0.3">
      <c r="I743" s="34"/>
      <c r="R743" s="6"/>
      <c r="S743" s="7"/>
    </row>
    <row r="744" spans="9:19" x14ac:dyDescent="0.3">
      <c r="I744" s="34"/>
      <c r="R744" s="6"/>
      <c r="S744" s="7"/>
    </row>
    <row r="745" spans="9:19" x14ac:dyDescent="0.3">
      <c r="I745" s="34"/>
      <c r="R745" s="6"/>
      <c r="S745" s="7"/>
    </row>
    <row r="746" spans="9:19" x14ac:dyDescent="0.3">
      <c r="I746" s="34"/>
      <c r="R746" s="6"/>
      <c r="S746" s="7"/>
    </row>
    <row r="747" spans="9:19" x14ac:dyDescent="0.3">
      <c r="I747" s="34"/>
      <c r="R747" s="6"/>
      <c r="S747" s="7"/>
    </row>
    <row r="748" spans="9:19" x14ac:dyDescent="0.3">
      <c r="I748" s="34"/>
      <c r="R748" s="6"/>
      <c r="S748" s="7"/>
    </row>
    <row r="749" spans="9:19" x14ac:dyDescent="0.3">
      <c r="I749" s="34"/>
      <c r="R749" s="6"/>
      <c r="S749" s="7"/>
    </row>
    <row r="750" spans="9:19" x14ac:dyDescent="0.3">
      <c r="I750" s="34"/>
      <c r="R750" s="6"/>
      <c r="S750" s="7"/>
    </row>
    <row r="751" spans="9:19" x14ac:dyDescent="0.3">
      <c r="I751" s="34"/>
      <c r="R751" s="6"/>
      <c r="S751" s="7"/>
    </row>
    <row r="752" spans="9:19" x14ac:dyDescent="0.3">
      <c r="I752" s="34"/>
      <c r="R752" s="6"/>
      <c r="S752" s="7"/>
    </row>
    <row r="753" spans="9:19" x14ac:dyDescent="0.3">
      <c r="I753" s="34"/>
      <c r="R753" s="6"/>
      <c r="S753" s="7"/>
    </row>
    <row r="754" spans="9:19" x14ac:dyDescent="0.3">
      <c r="I754" s="34"/>
      <c r="R754" s="6"/>
      <c r="S754" s="7"/>
    </row>
    <row r="755" spans="9:19" x14ac:dyDescent="0.3">
      <c r="I755" s="34"/>
      <c r="R755" s="6"/>
      <c r="S755" s="7"/>
    </row>
    <row r="756" spans="9:19" x14ac:dyDescent="0.3">
      <c r="I756" s="34"/>
      <c r="R756" s="6"/>
      <c r="S756" s="7"/>
    </row>
    <row r="757" spans="9:19" x14ac:dyDescent="0.3">
      <c r="I757" s="34"/>
      <c r="R757" s="6"/>
      <c r="S757" s="7"/>
    </row>
    <row r="758" spans="9:19" x14ac:dyDescent="0.3">
      <c r="I758" s="34"/>
      <c r="R758" s="6"/>
      <c r="S758" s="7"/>
    </row>
    <row r="759" spans="9:19" x14ac:dyDescent="0.3">
      <c r="I759" s="34"/>
      <c r="R759" s="6"/>
      <c r="S759" s="7"/>
    </row>
    <row r="760" spans="9:19" x14ac:dyDescent="0.3">
      <c r="I760" s="34"/>
      <c r="R760" s="6"/>
      <c r="S760" s="7"/>
    </row>
    <row r="761" spans="9:19" x14ac:dyDescent="0.3">
      <c r="I761" s="34"/>
      <c r="R761" s="6"/>
      <c r="S761" s="7"/>
    </row>
    <row r="762" spans="9:19" x14ac:dyDescent="0.3">
      <c r="I762" s="34"/>
      <c r="R762" s="6"/>
      <c r="S762" s="7"/>
    </row>
    <row r="763" spans="9:19" x14ac:dyDescent="0.3">
      <c r="I763" s="34"/>
      <c r="R763" s="6"/>
      <c r="S763" s="7"/>
    </row>
    <row r="764" spans="9:19" x14ac:dyDescent="0.3">
      <c r="I764" s="34"/>
      <c r="R764" s="6"/>
      <c r="S764" s="7"/>
    </row>
    <row r="765" spans="9:19" x14ac:dyDescent="0.3">
      <c r="I765" s="34"/>
      <c r="R765" s="6"/>
      <c r="S765" s="7"/>
    </row>
    <row r="766" spans="9:19" x14ac:dyDescent="0.3">
      <c r="I766" s="34"/>
      <c r="R766" s="6"/>
      <c r="S766" s="7"/>
    </row>
    <row r="767" spans="9:19" x14ac:dyDescent="0.3">
      <c r="I767" s="34"/>
      <c r="R767" s="6"/>
      <c r="S767" s="7"/>
    </row>
    <row r="768" spans="9:19" x14ac:dyDescent="0.3">
      <c r="I768" s="34"/>
      <c r="R768" s="6"/>
      <c r="S768" s="7"/>
    </row>
    <row r="769" spans="9:19" x14ac:dyDescent="0.3">
      <c r="I769" s="34"/>
      <c r="R769" s="6"/>
      <c r="S769" s="7"/>
    </row>
    <row r="770" spans="9:19" x14ac:dyDescent="0.3">
      <c r="I770" s="34"/>
      <c r="R770" s="6"/>
      <c r="S770" s="7"/>
    </row>
    <row r="771" spans="9:19" x14ac:dyDescent="0.3">
      <c r="I771" s="34"/>
      <c r="R771" s="6"/>
      <c r="S771" s="7"/>
    </row>
    <row r="772" spans="9:19" x14ac:dyDescent="0.3">
      <c r="I772" s="34"/>
      <c r="R772" s="6"/>
      <c r="S772" s="7"/>
    </row>
    <row r="773" spans="9:19" x14ac:dyDescent="0.3">
      <c r="I773" s="34"/>
      <c r="R773" s="6"/>
      <c r="S773" s="7"/>
    </row>
    <row r="774" spans="9:19" x14ac:dyDescent="0.3">
      <c r="I774" s="34"/>
      <c r="R774" s="6"/>
      <c r="S774" s="7"/>
    </row>
    <row r="775" spans="9:19" x14ac:dyDescent="0.3">
      <c r="I775" s="34"/>
      <c r="R775" s="6"/>
      <c r="S775" s="7"/>
    </row>
    <row r="776" spans="9:19" x14ac:dyDescent="0.3">
      <c r="I776" s="34"/>
      <c r="R776" s="6"/>
      <c r="S776" s="7"/>
    </row>
    <row r="777" spans="9:19" x14ac:dyDescent="0.3">
      <c r="I777" s="34"/>
      <c r="R777" s="6"/>
      <c r="S777" s="7"/>
    </row>
    <row r="778" spans="9:19" x14ac:dyDescent="0.3">
      <c r="I778" s="34"/>
      <c r="R778" s="6"/>
      <c r="S778" s="7"/>
    </row>
    <row r="779" spans="9:19" x14ac:dyDescent="0.3">
      <c r="I779" s="34"/>
      <c r="R779" s="6"/>
      <c r="S779" s="7"/>
    </row>
    <row r="780" spans="9:19" x14ac:dyDescent="0.3">
      <c r="I780" s="34"/>
      <c r="R780" s="6"/>
      <c r="S780" s="7"/>
    </row>
    <row r="781" spans="9:19" x14ac:dyDescent="0.3">
      <c r="I781" s="34"/>
      <c r="R781" s="6"/>
      <c r="S781" s="7"/>
    </row>
    <row r="782" spans="9:19" x14ac:dyDescent="0.3">
      <c r="I782" s="34"/>
      <c r="R782" s="6"/>
      <c r="S782" s="7"/>
    </row>
    <row r="783" spans="9:19" x14ac:dyDescent="0.3">
      <c r="I783" s="34"/>
      <c r="R783" s="6"/>
      <c r="S783" s="7"/>
    </row>
    <row r="784" spans="9:19" x14ac:dyDescent="0.3">
      <c r="I784" s="34"/>
      <c r="R784" s="6"/>
      <c r="S784" s="7"/>
    </row>
    <row r="785" spans="9:19" x14ac:dyDescent="0.3">
      <c r="I785" s="34"/>
      <c r="R785" s="6"/>
      <c r="S785" s="7"/>
    </row>
    <row r="786" spans="9:19" x14ac:dyDescent="0.3">
      <c r="I786" s="34"/>
      <c r="R786" s="6"/>
      <c r="S786" s="7"/>
    </row>
    <row r="787" spans="9:19" x14ac:dyDescent="0.3">
      <c r="I787" s="34"/>
      <c r="R787" s="6"/>
      <c r="S787" s="7"/>
    </row>
    <row r="788" spans="9:19" x14ac:dyDescent="0.3">
      <c r="I788" s="34"/>
      <c r="R788" s="6"/>
      <c r="S788" s="7"/>
    </row>
    <row r="789" spans="9:19" x14ac:dyDescent="0.3">
      <c r="I789" s="34"/>
      <c r="R789" s="6"/>
      <c r="S789" s="7"/>
    </row>
    <row r="790" spans="9:19" x14ac:dyDescent="0.3">
      <c r="I790" s="34"/>
      <c r="R790" s="6"/>
      <c r="S790" s="7"/>
    </row>
    <row r="791" spans="9:19" x14ac:dyDescent="0.3">
      <c r="I791" s="34"/>
      <c r="R791" s="6"/>
      <c r="S791" s="7"/>
    </row>
    <row r="792" spans="9:19" x14ac:dyDescent="0.3">
      <c r="I792" s="34"/>
      <c r="R792" s="6"/>
      <c r="S792" s="7"/>
    </row>
    <row r="793" spans="9:19" x14ac:dyDescent="0.3">
      <c r="I793" s="34"/>
      <c r="R793" s="6"/>
      <c r="S793" s="7"/>
    </row>
    <row r="794" spans="9:19" x14ac:dyDescent="0.3">
      <c r="I794" s="34"/>
      <c r="R794" s="6"/>
      <c r="S794" s="7"/>
    </row>
    <row r="795" spans="9:19" x14ac:dyDescent="0.3">
      <c r="I795" s="34"/>
      <c r="R795" s="6"/>
      <c r="S795" s="7"/>
    </row>
    <row r="796" spans="9:19" x14ac:dyDescent="0.3">
      <c r="I796" s="34"/>
      <c r="R796" s="6"/>
      <c r="S796" s="7"/>
    </row>
    <row r="797" spans="9:19" x14ac:dyDescent="0.3">
      <c r="I797" s="34"/>
      <c r="R797" s="6"/>
      <c r="S797" s="7"/>
    </row>
    <row r="798" spans="9:19" x14ac:dyDescent="0.3">
      <c r="I798" s="34"/>
      <c r="R798" s="6"/>
      <c r="S798" s="7"/>
    </row>
    <row r="799" spans="9:19" x14ac:dyDescent="0.3">
      <c r="I799" s="34"/>
      <c r="R799" s="6"/>
      <c r="S799" s="7"/>
    </row>
    <row r="800" spans="9:19" x14ac:dyDescent="0.3">
      <c r="I800" s="34"/>
      <c r="R800" s="6"/>
      <c r="S800" s="7"/>
    </row>
    <row r="801" spans="9:19" x14ac:dyDescent="0.3">
      <c r="I801" s="34"/>
      <c r="R801" s="6"/>
      <c r="S801" s="7"/>
    </row>
    <row r="802" spans="9:19" x14ac:dyDescent="0.3">
      <c r="I802" s="34"/>
      <c r="R802" s="6"/>
      <c r="S802" s="7"/>
    </row>
    <row r="803" spans="9:19" x14ac:dyDescent="0.3">
      <c r="I803" s="34"/>
      <c r="R803" s="6"/>
      <c r="S803" s="7"/>
    </row>
    <row r="804" spans="9:19" x14ac:dyDescent="0.3">
      <c r="I804" s="34"/>
      <c r="R804" s="6"/>
      <c r="S804" s="7"/>
    </row>
    <row r="805" spans="9:19" x14ac:dyDescent="0.3">
      <c r="I805" s="34"/>
      <c r="R805" s="6"/>
      <c r="S805" s="7"/>
    </row>
    <row r="806" spans="9:19" x14ac:dyDescent="0.3">
      <c r="I806" s="34"/>
      <c r="R806" s="6"/>
      <c r="S806" s="7"/>
    </row>
    <row r="807" spans="9:19" x14ac:dyDescent="0.3">
      <c r="I807" s="34"/>
      <c r="R807" s="6"/>
      <c r="S807" s="7"/>
    </row>
    <row r="808" spans="9:19" x14ac:dyDescent="0.3">
      <c r="I808" s="34"/>
      <c r="R808" s="6"/>
      <c r="S808" s="7"/>
    </row>
    <row r="809" spans="9:19" x14ac:dyDescent="0.3">
      <c r="I809" s="34"/>
      <c r="R809" s="6"/>
      <c r="S809" s="7"/>
    </row>
    <row r="810" spans="9:19" x14ac:dyDescent="0.3">
      <c r="I810" s="34"/>
      <c r="R810" s="6"/>
      <c r="S810" s="7"/>
    </row>
    <row r="811" spans="9:19" x14ac:dyDescent="0.3">
      <c r="I811" s="34"/>
      <c r="R811" s="6"/>
      <c r="S811" s="7"/>
    </row>
    <row r="812" spans="9:19" x14ac:dyDescent="0.3">
      <c r="I812" s="34"/>
      <c r="R812" s="6"/>
      <c r="S812" s="7"/>
    </row>
    <row r="813" spans="9:19" x14ac:dyDescent="0.3">
      <c r="I813" s="34"/>
      <c r="R813" s="6"/>
      <c r="S813" s="7"/>
    </row>
    <row r="814" spans="9:19" x14ac:dyDescent="0.3">
      <c r="I814" s="34"/>
      <c r="R814" s="6"/>
      <c r="S814" s="7"/>
    </row>
    <row r="815" spans="9:19" x14ac:dyDescent="0.3">
      <c r="I815" s="34"/>
      <c r="R815" s="6"/>
      <c r="S815" s="7"/>
    </row>
    <row r="816" spans="9:19" x14ac:dyDescent="0.3">
      <c r="I816" s="34"/>
      <c r="R816" s="6"/>
      <c r="S816" s="7"/>
    </row>
    <row r="817" spans="9:19" x14ac:dyDescent="0.3">
      <c r="I817" s="34"/>
      <c r="R817" s="6"/>
      <c r="S817" s="7"/>
    </row>
    <row r="818" spans="9:19" x14ac:dyDescent="0.3">
      <c r="I818" s="34"/>
      <c r="R818" s="6"/>
      <c r="S818" s="7"/>
    </row>
    <row r="819" spans="9:19" x14ac:dyDescent="0.3">
      <c r="I819" s="34"/>
      <c r="R819" s="6"/>
      <c r="S819" s="7"/>
    </row>
    <row r="820" spans="9:19" x14ac:dyDescent="0.3">
      <c r="I820" s="34"/>
      <c r="R820" s="6"/>
      <c r="S820" s="7"/>
    </row>
    <row r="821" spans="9:19" x14ac:dyDescent="0.3">
      <c r="I821" s="34"/>
      <c r="R821" s="6"/>
      <c r="S821" s="7"/>
    </row>
    <row r="822" spans="9:19" x14ac:dyDescent="0.3">
      <c r="I822" s="34"/>
      <c r="R822" s="6"/>
      <c r="S822" s="7"/>
    </row>
    <row r="823" spans="9:19" x14ac:dyDescent="0.3">
      <c r="I823" s="34"/>
      <c r="R823" s="6"/>
      <c r="S823" s="7"/>
    </row>
    <row r="824" spans="9:19" x14ac:dyDescent="0.3">
      <c r="I824" s="34"/>
      <c r="R824" s="6"/>
      <c r="S824" s="7"/>
    </row>
    <row r="825" spans="9:19" x14ac:dyDescent="0.3">
      <c r="I825" s="34"/>
      <c r="R825" s="6"/>
      <c r="S825" s="7"/>
    </row>
    <row r="826" spans="9:19" x14ac:dyDescent="0.3">
      <c r="I826" s="34"/>
      <c r="R826" s="6"/>
      <c r="S826" s="7"/>
    </row>
    <row r="827" spans="9:19" x14ac:dyDescent="0.3">
      <c r="I827" s="34"/>
      <c r="R827" s="6"/>
      <c r="S827" s="7"/>
    </row>
    <row r="828" spans="9:19" x14ac:dyDescent="0.3">
      <c r="I828" s="34"/>
      <c r="R828" s="6"/>
      <c r="S828" s="7"/>
    </row>
    <row r="829" spans="9:19" x14ac:dyDescent="0.3">
      <c r="I829" s="34"/>
      <c r="R829" s="6"/>
      <c r="S829" s="7"/>
    </row>
    <row r="830" spans="9:19" x14ac:dyDescent="0.3">
      <c r="I830" s="34"/>
      <c r="R830" s="6"/>
      <c r="S830" s="7"/>
    </row>
    <row r="831" spans="9:19" x14ac:dyDescent="0.3">
      <c r="I831" s="34"/>
      <c r="R831" s="6"/>
      <c r="S831" s="7"/>
    </row>
    <row r="832" spans="9:19" x14ac:dyDescent="0.3">
      <c r="I832" s="34"/>
      <c r="R832" s="6"/>
      <c r="S832" s="7"/>
    </row>
    <row r="833" spans="9:19" x14ac:dyDescent="0.3">
      <c r="I833" s="34"/>
      <c r="R833" s="6"/>
      <c r="S833" s="7"/>
    </row>
    <row r="834" spans="9:19" x14ac:dyDescent="0.3">
      <c r="I834" s="34"/>
      <c r="R834" s="6"/>
      <c r="S834" s="7"/>
    </row>
    <row r="835" spans="9:19" x14ac:dyDescent="0.3">
      <c r="I835" s="34"/>
      <c r="R835" s="6"/>
      <c r="S835" s="7"/>
    </row>
    <row r="836" spans="9:19" x14ac:dyDescent="0.3">
      <c r="I836" s="34"/>
      <c r="R836" s="6"/>
      <c r="S836" s="7"/>
    </row>
    <row r="837" spans="9:19" x14ac:dyDescent="0.3">
      <c r="I837" s="34"/>
      <c r="R837" s="6"/>
      <c r="S837" s="7"/>
    </row>
    <row r="838" spans="9:19" x14ac:dyDescent="0.3">
      <c r="I838" s="34"/>
      <c r="R838" s="6"/>
      <c r="S838" s="7"/>
    </row>
    <row r="839" spans="9:19" x14ac:dyDescent="0.3">
      <c r="I839" s="34"/>
      <c r="R839" s="6"/>
      <c r="S839" s="7"/>
    </row>
    <row r="840" spans="9:19" x14ac:dyDescent="0.3">
      <c r="I840" s="34"/>
      <c r="R840" s="6"/>
      <c r="S840" s="7"/>
    </row>
    <row r="841" spans="9:19" x14ac:dyDescent="0.3">
      <c r="I841" s="34"/>
      <c r="R841" s="6"/>
      <c r="S841" s="7"/>
    </row>
    <row r="842" spans="9:19" x14ac:dyDescent="0.3">
      <c r="I842" s="34"/>
      <c r="R842" s="6"/>
      <c r="S842" s="7"/>
    </row>
    <row r="843" spans="9:19" x14ac:dyDescent="0.3">
      <c r="I843" s="34"/>
      <c r="R843" s="6"/>
      <c r="S843" s="7"/>
    </row>
    <row r="844" spans="9:19" x14ac:dyDescent="0.3">
      <c r="I844" s="34"/>
      <c r="R844" s="6"/>
      <c r="S844" s="7"/>
    </row>
    <row r="845" spans="9:19" x14ac:dyDescent="0.3">
      <c r="I845" s="34"/>
      <c r="R845" s="6"/>
      <c r="S845" s="7"/>
    </row>
    <row r="846" spans="9:19" x14ac:dyDescent="0.3">
      <c r="I846" s="34"/>
      <c r="R846" s="6"/>
      <c r="S846" s="7"/>
    </row>
    <row r="847" spans="9:19" x14ac:dyDescent="0.3">
      <c r="I847" s="34"/>
      <c r="R847" s="6"/>
      <c r="S847" s="7"/>
    </row>
    <row r="848" spans="9:19" x14ac:dyDescent="0.3">
      <c r="I848" s="34"/>
      <c r="R848" s="6"/>
      <c r="S848" s="7"/>
    </row>
    <row r="849" spans="9:19" x14ac:dyDescent="0.3">
      <c r="I849" s="34"/>
      <c r="R849" s="6"/>
      <c r="S849" s="7"/>
    </row>
    <row r="850" spans="9:19" x14ac:dyDescent="0.3">
      <c r="I850" s="34"/>
      <c r="R850" s="6"/>
      <c r="S850" s="7"/>
    </row>
    <row r="851" spans="9:19" x14ac:dyDescent="0.3">
      <c r="I851" s="34"/>
      <c r="R851" s="6"/>
      <c r="S851" s="7"/>
    </row>
    <row r="852" spans="9:19" x14ac:dyDescent="0.3">
      <c r="I852" s="34"/>
      <c r="R852" s="6"/>
      <c r="S852" s="7"/>
    </row>
    <row r="853" spans="9:19" x14ac:dyDescent="0.3">
      <c r="I853" s="34"/>
      <c r="R853" s="6"/>
      <c r="S853" s="7"/>
    </row>
    <row r="854" spans="9:19" x14ac:dyDescent="0.3">
      <c r="I854" s="34"/>
      <c r="R854" s="6"/>
      <c r="S854" s="7"/>
    </row>
    <row r="855" spans="9:19" x14ac:dyDescent="0.3">
      <c r="I855" s="34"/>
      <c r="R855" s="6"/>
      <c r="S855" s="7"/>
    </row>
    <row r="856" spans="9:19" x14ac:dyDescent="0.3">
      <c r="I856" s="34"/>
      <c r="R856" s="6"/>
      <c r="S856" s="7"/>
    </row>
    <row r="857" spans="9:19" x14ac:dyDescent="0.3">
      <c r="I857" s="34"/>
      <c r="R857" s="6"/>
      <c r="S857" s="7"/>
    </row>
    <row r="858" spans="9:19" x14ac:dyDescent="0.3">
      <c r="I858" s="34"/>
      <c r="R858" s="6"/>
      <c r="S858" s="7"/>
    </row>
    <row r="859" spans="9:19" x14ac:dyDescent="0.3">
      <c r="R859" s="6"/>
      <c r="S859" s="7"/>
    </row>
    <row r="860" spans="9:19" x14ac:dyDescent="0.3">
      <c r="R860" s="6"/>
      <c r="S860" s="7"/>
    </row>
    <row r="861" spans="9:19" x14ac:dyDescent="0.3">
      <c r="R861" s="6"/>
      <c r="S861" s="7"/>
    </row>
    <row r="862" spans="9:19" x14ac:dyDescent="0.3">
      <c r="R862" s="6"/>
      <c r="S862" s="7"/>
    </row>
    <row r="863" spans="9:19" x14ac:dyDescent="0.3">
      <c r="R863" s="6"/>
      <c r="S863" s="7"/>
    </row>
    <row r="864" spans="9:19" x14ac:dyDescent="0.3">
      <c r="R864" s="6"/>
      <c r="S864" s="7"/>
    </row>
    <row r="865" spans="18:19" x14ac:dyDescent="0.3">
      <c r="R865" s="6"/>
      <c r="S865" s="7"/>
    </row>
    <row r="866" spans="18:19" x14ac:dyDescent="0.3">
      <c r="R866" s="6"/>
      <c r="S866" s="7"/>
    </row>
    <row r="867" spans="18:19" x14ac:dyDescent="0.3">
      <c r="R867" s="6"/>
      <c r="S867" s="7"/>
    </row>
    <row r="868" spans="18:19" x14ac:dyDescent="0.3">
      <c r="R868" s="6"/>
      <c r="S868" s="7"/>
    </row>
    <row r="869" spans="18:19" x14ac:dyDescent="0.3">
      <c r="R869" s="6"/>
      <c r="S869" s="7"/>
    </row>
    <row r="870" spans="18:19" x14ac:dyDescent="0.3">
      <c r="R870" s="6"/>
      <c r="S870" s="7"/>
    </row>
    <row r="871" spans="18:19" x14ac:dyDescent="0.3">
      <c r="R871" s="6"/>
      <c r="S871" s="7"/>
    </row>
    <row r="872" spans="18:19" x14ac:dyDescent="0.3">
      <c r="R872" s="6"/>
      <c r="S872" s="7"/>
    </row>
    <row r="873" spans="18:19" x14ac:dyDescent="0.3">
      <c r="R873" s="6"/>
      <c r="S873" s="7"/>
    </row>
    <row r="874" spans="18:19" x14ac:dyDescent="0.3">
      <c r="R874" s="6"/>
      <c r="S874" s="7"/>
    </row>
    <row r="875" spans="18:19" x14ac:dyDescent="0.3">
      <c r="R875" s="6"/>
      <c r="S875" s="7"/>
    </row>
    <row r="876" spans="18:19" x14ac:dyDescent="0.3">
      <c r="R876" s="6"/>
      <c r="S876" s="7"/>
    </row>
    <row r="877" spans="18:19" x14ac:dyDescent="0.3">
      <c r="R877" s="6"/>
      <c r="S877" s="7"/>
    </row>
    <row r="878" spans="18:19" x14ac:dyDescent="0.3">
      <c r="R878" s="6"/>
      <c r="S878" s="7"/>
    </row>
    <row r="879" spans="18:19" x14ac:dyDescent="0.3">
      <c r="R879" s="6"/>
      <c r="S879" s="7"/>
    </row>
    <row r="880" spans="18:19" x14ac:dyDescent="0.3">
      <c r="R880" s="6"/>
      <c r="S880" s="7"/>
    </row>
    <row r="881" spans="18:19" x14ac:dyDescent="0.3">
      <c r="R881" s="6"/>
      <c r="S881" s="7"/>
    </row>
    <row r="882" spans="18:19" x14ac:dyDescent="0.3">
      <c r="R882" s="6"/>
      <c r="S882" s="7"/>
    </row>
    <row r="883" spans="18:19" x14ac:dyDescent="0.3">
      <c r="R883" s="6"/>
      <c r="S883" s="7"/>
    </row>
    <row r="884" spans="18:19" x14ac:dyDescent="0.3">
      <c r="R884" s="6"/>
      <c r="S884" s="7"/>
    </row>
    <row r="885" spans="18:19" x14ac:dyDescent="0.3">
      <c r="R885" s="6"/>
      <c r="S885" s="7"/>
    </row>
    <row r="886" spans="18:19" x14ac:dyDescent="0.3">
      <c r="R886" s="6"/>
      <c r="S886" s="7"/>
    </row>
    <row r="887" spans="18:19" x14ac:dyDescent="0.3">
      <c r="R887" s="6"/>
      <c r="S887" s="7"/>
    </row>
    <row r="888" spans="18:19" x14ac:dyDescent="0.3">
      <c r="R888" s="6"/>
      <c r="S888" s="7"/>
    </row>
    <row r="889" spans="18:19" x14ac:dyDescent="0.3">
      <c r="R889" s="6"/>
      <c r="S889" s="7"/>
    </row>
    <row r="890" spans="18:19" x14ac:dyDescent="0.3">
      <c r="R890" s="6"/>
      <c r="S890" s="7"/>
    </row>
    <row r="891" spans="18:19" x14ac:dyDescent="0.3">
      <c r="R891" s="6"/>
      <c r="S891" s="7"/>
    </row>
    <row r="892" spans="18:19" x14ac:dyDescent="0.3">
      <c r="R892" s="6"/>
      <c r="S892" s="7"/>
    </row>
    <row r="893" spans="18:19" x14ac:dyDescent="0.3">
      <c r="R893" s="6"/>
      <c r="S893" s="7"/>
    </row>
    <row r="894" spans="18:19" x14ac:dyDescent="0.3">
      <c r="R894" s="6"/>
      <c r="S894" s="7"/>
    </row>
    <row r="895" spans="18:19" x14ac:dyDescent="0.3">
      <c r="R895" s="6"/>
      <c r="S895" s="7"/>
    </row>
    <row r="896" spans="18:19" x14ac:dyDescent="0.3">
      <c r="R896" s="6"/>
      <c r="S896" s="7"/>
    </row>
    <row r="897" spans="18:19" x14ac:dyDescent="0.3">
      <c r="R897" s="6"/>
      <c r="S897" s="7"/>
    </row>
    <row r="898" spans="18:19" x14ac:dyDescent="0.3">
      <c r="R898" s="6"/>
      <c r="S898" s="7"/>
    </row>
    <row r="899" spans="18:19" x14ac:dyDescent="0.3">
      <c r="R899" s="6"/>
      <c r="S899" s="7"/>
    </row>
    <row r="900" spans="18:19" x14ac:dyDescent="0.3">
      <c r="R900" s="6"/>
      <c r="S900" s="7"/>
    </row>
    <row r="901" spans="18:19" x14ac:dyDescent="0.3">
      <c r="R901" s="6"/>
      <c r="S901" s="7"/>
    </row>
    <row r="902" spans="18:19" x14ac:dyDescent="0.3">
      <c r="R902" s="6"/>
      <c r="S902" s="7"/>
    </row>
    <row r="903" spans="18:19" x14ac:dyDescent="0.3">
      <c r="R903" s="6"/>
      <c r="S903" s="7"/>
    </row>
    <row r="904" spans="18:19" x14ac:dyDescent="0.3">
      <c r="R904" s="6"/>
      <c r="S904" s="7"/>
    </row>
    <row r="905" spans="18:19" x14ac:dyDescent="0.3">
      <c r="R905" s="6"/>
      <c r="S905" s="7"/>
    </row>
    <row r="906" spans="18:19" x14ac:dyDescent="0.3">
      <c r="R906" s="6"/>
      <c r="S906" s="7"/>
    </row>
    <row r="907" spans="18:19" x14ac:dyDescent="0.3">
      <c r="R907" s="6"/>
      <c r="S907" s="7"/>
    </row>
    <row r="908" spans="18:19" x14ac:dyDescent="0.3">
      <c r="R908" s="6"/>
      <c r="S908" s="7"/>
    </row>
    <row r="909" spans="18:19" x14ac:dyDescent="0.3">
      <c r="R909" s="6"/>
      <c r="S909" s="7"/>
    </row>
    <row r="910" spans="18:19" x14ac:dyDescent="0.3">
      <c r="R910" s="6"/>
      <c r="S910" s="7"/>
    </row>
    <row r="911" spans="18:19" x14ac:dyDescent="0.3">
      <c r="R911" s="6"/>
      <c r="S911" s="7"/>
    </row>
    <row r="912" spans="18:19" x14ac:dyDescent="0.3">
      <c r="R912" s="6"/>
      <c r="S912" s="7"/>
    </row>
    <row r="913" spans="18:19" x14ac:dyDescent="0.3">
      <c r="R913" s="6"/>
      <c r="S913" s="7"/>
    </row>
    <row r="914" spans="18:19" x14ac:dyDescent="0.3">
      <c r="R914" s="6"/>
      <c r="S914" s="7"/>
    </row>
    <row r="915" spans="18:19" x14ac:dyDescent="0.3">
      <c r="R915" s="6"/>
      <c r="S915" s="7"/>
    </row>
    <row r="916" spans="18:19" x14ac:dyDescent="0.3">
      <c r="R916" s="6"/>
      <c r="S916" s="7"/>
    </row>
    <row r="917" spans="18:19" x14ac:dyDescent="0.3">
      <c r="R917" s="6"/>
      <c r="S917" s="7"/>
    </row>
    <row r="918" spans="18:19" x14ac:dyDescent="0.3">
      <c r="R918" s="6"/>
      <c r="S918" s="7"/>
    </row>
    <row r="919" spans="18:19" x14ac:dyDescent="0.3">
      <c r="R919" s="6"/>
      <c r="S919" s="7"/>
    </row>
    <row r="920" spans="18:19" x14ac:dyDescent="0.3">
      <c r="R920" s="6"/>
      <c r="S920" s="7"/>
    </row>
    <row r="921" spans="18:19" x14ac:dyDescent="0.3">
      <c r="R921" s="6"/>
      <c r="S921" s="7"/>
    </row>
    <row r="922" spans="18:19" x14ac:dyDescent="0.3">
      <c r="R922" s="6"/>
      <c r="S922" s="7"/>
    </row>
    <row r="923" spans="18:19" x14ac:dyDescent="0.3">
      <c r="R923" s="6"/>
      <c r="S923" s="7"/>
    </row>
    <row r="924" spans="18:19" x14ac:dyDescent="0.3">
      <c r="R924" s="6"/>
      <c r="S924" s="7"/>
    </row>
    <row r="925" spans="18:19" x14ac:dyDescent="0.3">
      <c r="R925" s="6"/>
      <c r="S925" s="7"/>
    </row>
    <row r="926" spans="18:19" x14ac:dyDescent="0.3">
      <c r="R926" s="6"/>
      <c r="S926" s="7"/>
    </row>
    <row r="927" spans="18:19" x14ac:dyDescent="0.3">
      <c r="R927" s="6"/>
      <c r="S927" s="7"/>
    </row>
    <row r="928" spans="18:19" x14ac:dyDescent="0.3">
      <c r="R928" s="6"/>
      <c r="S928" s="7"/>
    </row>
    <row r="929" spans="18:19" x14ac:dyDescent="0.3">
      <c r="R929" s="6"/>
      <c r="S929" s="7"/>
    </row>
    <row r="930" spans="18:19" x14ac:dyDescent="0.3">
      <c r="R930" s="6"/>
      <c r="S930" s="7"/>
    </row>
    <row r="931" spans="18:19" x14ac:dyDescent="0.3">
      <c r="R931" s="6"/>
      <c r="S931" s="7"/>
    </row>
    <row r="932" spans="18:19" x14ac:dyDescent="0.3">
      <c r="R932" s="6"/>
      <c r="S932" s="7"/>
    </row>
    <row r="933" spans="18:19" x14ac:dyDescent="0.3">
      <c r="R933" s="6"/>
      <c r="S933" s="7"/>
    </row>
    <row r="934" spans="18:19" x14ac:dyDescent="0.3">
      <c r="R934" s="6"/>
      <c r="S934" s="7"/>
    </row>
    <row r="935" spans="18:19" x14ac:dyDescent="0.3">
      <c r="R935" s="6"/>
      <c r="S935" s="7"/>
    </row>
    <row r="936" spans="18:19" x14ac:dyDescent="0.3">
      <c r="R936" s="6"/>
      <c r="S936" s="7"/>
    </row>
    <row r="937" spans="18:19" x14ac:dyDescent="0.3">
      <c r="R937" s="6"/>
      <c r="S937" s="7"/>
    </row>
    <row r="938" spans="18:19" x14ac:dyDescent="0.3">
      <c r="R938" s="6"/>
      <c r="S938" s="7"/>
    </row>
    <row r="939" spans="18:19" x14ac:dyDescent="0.3">
      <c r="R939" s="6"/>
      <c r="S939" s="7"/>
    </row>
    <row r="940" spans="18:19" x14ac:dyDescent="0.3">
      <c r="R940" s="6"/>
      <c r="S940" s="7"/>
    </row>
    <row r="941" spans="18:19" x14ac:dyDescent="0.3">
      <c r="R941" s="6"/>
      <c r="S941" s="7"/>
    </row>
    <row r="942" spans="18:19" x14ac:dyDescent="0.3">
      <c r="R942" s="6"/>
      <c r="S942" s="7"/>
    </row>
    <row r="943" spans="18:19" x14ac:dyDescent="0.3">
      <c r="R943" s="6"/>
      <c r="S943" s="7"/>
    </row>
    <row r="944" spans="18:19" x14ac:dyDescent="0.3">
      <c r="R944" s="6"/>
      <c r="S944" s="7"/>
    </row>
    <row r="945" spans="18:19" x14ac:dyDescent="0.3">
      <c r="R945" s="6"/>
      <c r="S945" s="7"/>
    </row>
    <row r="946" spans="18:19" x14ac:dyDescent="0.3">
      <c r="R946" s="6"/>
      <c r="S946" s="7"/>
    </row>
    <row r="947" spans="18:19" x14ac:dyDescent="0.3">
      <c r="R947" s="6"/>
      <c r="S947" s="7"/>
    </row>
    <row r="948" spans="18:19" x14ac:dyDescent="0.3">
      <c r="R948" s="6"/>
      <c r="S948" s="7"/>
    </row>
    <row r="949" spans="18:19" x14ac:dyDescent="0.3">
      <c r="R949" s="6"/>
      <c r="S949" s="7"/>
    </row>
    <row r="950" spans="18:19" x14ac:dyDescent="0.3">
      <c r="R950" s="6"/>
      <c r="S950" s="7"/>
    </row>
    <row r="951" spans="18:19" x14ac:dyDescent="0.3">
      <c r="R951" s="6"/>
      <c r="S951" s="7"/>
    </row>
    <row r="952" spans="18:19" x14ac:dyDescent="0.3">
      <c r="R952" s="6"/>
      <c r="S952" s="7"/>
    </row>
    <row r="953" spans="18:19" x14ac:dyDescent="0.3">
      <c r="R953" s="6"/>
      <c r="S953" s="7"/>
    </row>
    <row r="954" spans="18:19" x14ac:dyDescent="0.3">
      <c r="R954" s="6"/>
      <c r="S954" s="7"/>
    </row>
    <row r="955" spans="18:19" x14ac:dyDescent="0.3">
      <c r="R955" s="6"/>
      <c r="S955" s="7"/>
    </row>
    <row r="956" spans="18:19" x14ac:dyDescent="0.3">
      <c r="R956" s="6"/>
      <c r="S956" s="7"/>
    </row>
    <row r="957" spans="18:19" x14ac:dyDescent="0.3">
      <c r="R957" s="6"/>
      <c r="S957" s="7"/>
    </row>
    <row r="958" spans="18:19" x14ac:dyDescent="0.3">
      <c r="R958" s="6"/>
      <c r="S958" s="7"/>
    </row>
    <row r="959" spans="18:19" x14ac:dyDescent="0.3">
      <c r="R959" s="6"/>
      <c r="S959" s="7"/>
    </row>
    <row r="960" spans="18:19" x14ac:dyDescent="0.3">
      <c r="R960" s="6"/>
      <c r="S960" s="7"/>
    </row>
    <row r="961" spans="18:19" x14ac:dyDescent="0.3">
      <c r="R961" s="6"/>
      <c r="S961" s="7"/>
    </row>
    <row r="962" spans="18:19" x14ac:dyDescent="0.3">
      <c r="R962" s="6"/>
      <c r="S962" s="7"/>
    </row>
    <row r="963" spans="18:19" x14ac:dyDescent="0.3">
      <c r="R963" s="6"/>
      <c r="S963" s="7"/>
    </row>
    <row r="964" spans="18:19" x14ac:dyDescent="0.3">
      <c r="R964" s="6"/>
      <c r="S964" s="7"/>
    </row>
    <row r="965" spans="18:19" x14ac:dyDescent="0.3">
      <c r="R965" s="6"/>
      <c r="S965" s="7"/>
    </row>
    <row r="966" spans="18:19" x14ac:dyDescent="0.3">
      <c r="R966" s="6"/>
      <c r="S966" s="7"/>
    </row>
    <row r="967" spans="18:19" x14ac:dyDescent="0.3">
      <c r="R967" s="6"/>
      <c r="S967" s="7"/>
    </row>
    <row r="968" spans="18:19" x14ac:dyDescent="0.3">
      <c r="R968" s="6"/>
      <c r="S968" s="7"/>
    </row>
    <row r="969" spans="18:19" x14ac:dyDescent="0.3">
      <c r="R969" s="6"/>
      <c r="S969" s="7"/>
    </row>
    <row r="970" spans="18:19" x14ac:dyDescent="0.3">
      <c r="R970" s="6"/>
      <c r="S970" s="7"/>
    </row>
    <row r="971" spans="18:19" x14ac:dyDescent="0.3">
      <c r="R971" s="6"/>
      <c r="S971" s="7"/>
    </row>
    <row r="972" spans="18:19" x14ac:dyDescent="0.3">
      <c r="R972" s="6"/>
      <c r="S972" s="7"/>
    </row>
    <row r="973" spans="18:19" x14ac:dyDescent="0.3">
      <c r="R973" s="6"/>
      <c r="S973" s="7"/>
    </row>
    <row r="974" spans="18:19" x14ac:dyDescent="0.3">
      <c r="R974" s="6"/>
      <c r="S974" s="7"/>
    </row>
    <row r="975" spans="18:19" x14ac:dyDescent="0.3">
      <c r="R975" s="6"/>
      <c r="S975" s="7"/>
    </row>
    <row r="976" spans="18:19" x14ac:dyDescent="0.3">
      <c r="R976" s="6"/>
      <c r="S976" s="7"/>
    </row>
    <row r="977" spans="18:19" x14ac:dyDescent="0.3">
      <c r="R977" s="6"/>
      <c r="S977" s="7"/>
    </row>
    <row r="978" spans="18:19" x14ac:dyDescent="0.3">
      <c r="R978" s="6"/>
      <c r="S978" s="7"/>
    </row>
    <row r="979" spans="18:19" x14ac:dyDescent="0.3">
      <c r="R979" s="6"/>
      <c r="S979" s="7"/>
    </row>
    <row r="980" spans="18:19" x14ac:dyDescent="0.3">
      <c r="R980" s="6"/>
      <c r="S980" s="7"/>
    </row>
    <row r="981" spans="18:19" x14ac:dyDescent="0.3">
      <c r="R981" s="6"/>
      <c r="S981" s="7"/>
    </row>
    <row r="982" spans="18:19" x14ac:dyDescent="0.3">
      <c r="R982" s="6"/>
      <c r="S982" s="7"/>
    </row>
    <row r="983" spans="18:19" x14ac:dyDescent="0.3">
      <c r="R983" s="6"/>
      <c r="S983" s="7"/>
    </row>
    <row r="984" spans="18:19" x14ac:dyDescent="0.3">
      <c r="R984" s="6"/>
      <c r="S984" s="7"/>
    </row>
    <row r="985" spans="18:19" x14ac:dyDescent="0.3">
      <c r="R985" s="6"/>
      <c r="S985" s="7"/>
    </row>
    <row r="986" spans="18:19" x14ac:dyDescent="0.3">
      <c r="R986" s="6"/>
      <c r="S986" s="7"/>
    </row>
    <row r="987" spans="18:19" x14ac:dyDescent="0.3">
      <c r="R987" s="6"/>
      <c r="S987" s="7"/>
    </row>
    <row r="988" spans="18:19" x14ac:dyDescent="0.3">
      <c r="R988" s="6"/>
      <c r="S988" s="7"/>
    </row>
    <row r="989" spans="18:19" x14ac:dyDescent="0.3">
      <c r="R989" s="6"/>
      <c r="S989" s="7"/>
    </row>
    <row r="990" spans="18:19" x14ac:dyDescent="0.3">
      <c r="R990" s="6"/>
      <c r="S990" s="7"/>
    </row>
    <row r="991" spans="18:19" x14ac:dyDescent="0.3">
      <c r="R991" s="6"/>
      <c r="S991" s="7"/>
    </row>
    <row r="992" spans="18:19" x14ac:dyDescent="0.3">
      <c r="R992" s="6"/>
      <c r="S992" s="7"/>
    </row>
    <row r="993" spans="18:19" x14ac:dyDescent="0.3">
      <c r="R993" s="6"/>
      <c r="S993" s="7"/>
    </row>
    <row r="994" spans="18:19" x14ac:dyDescent="0.3">
      <c r="R994" s="6"/>
      <c r="S994" s="7"/>
    </row>
    <row r="995" spans="18:19" x14ac:dyDescent="0.3">
      <c r="R995" s="6"/>
      <c r="S995" s="7"/>
    </row>
    <row r="996" spans="18:19" x14ac:dyDescent="0.3">
      <c r="R996" s="6"/>
      <c r="S996" s="7"/>
    </row>
    <row r="997" spans="18:19" x14ac:dyDescent="0.3">
      <c r="R997" s="6"/>
      <c r="S997" s="7"/>
    </row>
    <row r="998" spans="18:19" x14ac:dyDescent="0.3">
      <c r="R998" s="6"/>
      <c r="S998" s="7"/>
    </row>
    <row r="999" spans="18:19" x14ac:dyDescent="0.3">
      <c r="R999" s="6"/>
      <c r="S999" s="7"/>
    </row>
    <row r="1000" spans="18:19" x14ac:dyDescent="0.3">
      <c r="R1000" s="6"/>
      <c r="S1000" s="7"/>
    </row>
    <row r="1001" spans="18:19" x14ac:dyDescent="0.3">
      <c r="R1001" s="6"/>
      <c r="S1001" s="7"/>
    </row>
    <row r="1002" spans="18:19" x14ac:dyDescent="0.3">
      <c r="R1002" s="6"/>
      <c r="S1002" s="7"/>
    </row>
    <row r="1003" spans="18:19" x14ac:dyDescent="0.3">
      <c r="R1003" s="6"/>
      <c r="S1003" s="7"/>
    </row>
    <row r="1004" spans="18:19" x14ac:dyDescent="0.3">
      <c r="R1004" s="6"/>
      <c r="S1004" s="7"/>
    </row>
    <row r="1005" spans="18:19" x14ac:dyDescent="0.3">
      <c r="R1005" s="6"/>
      <c r="S1005" s="7"/>
    </row>
    <row r="1006" spans="18:19" x14ac:dyDescent="0.3">
      <c r="R1006" s="6"/>
      <c r="S1006" s="7"/>
    </row>
    <row r="1007" spans="18:19" x14ac:dyDescent="0.3">
      <c r="R1007" s="6"/>
      <c r="S1007" s="7"/>
    </row>
    <row r="1008" spans="18:19" x14ac:dyDescent="0.3">
      <c r="R1008" s="6"/>
      <c r="S1008" s="7"/>
    </row>
    <row r="1009" spans="18:19" x14ac:dyDescent="0.3">
      <c r="R1009" s="6"/>
      <c r="S1009" s="7"/>
    </row>
    <row r="1010" spans="18:19" x14ac:dyDescent="0.3">
      <c r="R1010" s="6"/>
      <c r="S1010" s="7"/>
    </row>
    <row r="1011" spans="18:19" x14ac:dyDescent="0.3">
      <c r="R1011" s="6"/>
      <c r="S1011" s="7"/>
    </row>
    <row r="1012" spans="18:19" x14ac:dyDescent="0.3">
      <c r="R1012" s="6"/>
      <c r="S1012" s="7"/>
    </row>
    <row r="1013" spans="18:19" x14ac:dyDescent="0.3">
      <c r="R1013" s="6"/>
      <c r="S1013" s="7"/>
    </row>
    <row r="1014" spans="18:19" x14ac:dyDescent="0.3">
      <c r="R1014" s="6"/>
      <c r="S1014" s="7"/>
    </row>
    <row r="1015" spans="18:19" x14ac:dyDescent="0.3">
      <c r="R1015" s="6"/>
      <c r="S1015" s="7"/>
    </row>
    <row r="1016" spans="18:19" x14ac:dyDescent="0.3">
      <c r="R1016" s="6"/>
      <c r="S1016" s="7"/>
    </row>
    <row r="1017" spans="18:19" x14ac:dyDescent="0.3">
      <c r="R1017" s="6"/>
      <c r="S1017" s="7"/>
    </row>
    <row r="1018" spans="18:19" x14ac:dyDescent="0.3">
      <c r="R1018" s="6"/>
      <c r="S1018" s="7"/>
    </row>
    <row r="1019" spans="18:19" x14ac:dyDescent="0.3">
      <c r="R1019" s="6"/>
      <c r="S1019" s="7"/>
    </row>
    <row r="1020" spans="18:19" x14ac:dyDescent="0.3">
      <c r="R1020" s="6"/>
      <c r="S1020" s="7"/>
    </row>
    <row r="1021" spans="18:19" x14ac:dyDescent="0.3">
      <c r="R1021" s="6"/>
      <c r="S1021" s="7"/>
    </row>
    <row r="1022" spans="18:19" x14ac:dyDescent="0.3">
      <c r="R1022" s="6"/>
      <c r="S1022" s="7"/>
    </row>
    <row r="1023" spans="18:19" x14ac:dyDescent="0.3">
      <c r="R1023" s="6"/>
      <c r="S1023" s="7"/>
    </row>
    <row r="1024" spans="18:19" x14ac:dyDescent="0.3">
      <c r="R1024" s="6"/>
      <c r="S1024" s="7"/>
    </row>
    <row r="1025" spans="18:19" x14ac:dyDescent="0.3">
      <c r="R1025" s="6"/>
      <c r="S1025" s="7"/>
    </row>
    <row r="1026" spans="18:19" x14ac:dyDescent="0.3">
      <c r="R1026" s="6"/>
      <c r="S1026" s="7"/>
    </row>
    <row r="1027" spans="18:19" x14ac:dyDescent="0.3">
      <c r="R1027" s="6"/>
      <c r="S1027" s="7"/>
    </row>
    <row r="1028" spans="18:19" x14ac:dyDescent="0.3">
      <c r="R1028" s="6"/>
      <c r="S1028" s="7"/>
    </row>
    <row r="1029" spans="18:19" x14ac:dyDescent="0.3">
      <c r="R1029" s="6"/>
      <c r="S1029" s="7"/>
    </row>
    <row r="1030" spans="18:19" x14ac:dyDescent="0.3">
      <c r="R1030" s="6"/>
      <c r="S1030" s="7"/>
    </row>
    <row r="1031" spans="18:19" x14ac:dyDescent="0.3">
      <c r="R1031" s="6"/>
      <c r="S1031" s="7"/>
    </row>
    <row r="1032" spans="18:19" x14ac:dyDescent="0.3">
      <c r="R1032" s="6"/>
      <c r="S1032" s="7"/>
    </row>
    <row r="1033" spans="18:19" x14ac:dyDescent="0.3">
      <c r="R1033" s="6"/>
      <c r="S1033" s="7"/>
    </row>
    <row r="1034" spans="18:19" x14ac:dyDescent="0.3">
      <c r="R1034" s="6"/>
      <c r="S1034" s="7"/>
    </row>
    <row r="1035" spans="18:19" x14ac:dyDescent="0.3">
      <c r="R1035" s="6"/>
      <c r="S1035" s="7"/>
    </row>
    <row r="1036" spans="18:19" x14ac:dyDescent="0.3">
      <c r="R1036" s="6"/>
      <c r="S1036" s="7"/>
    </row>
    <row r="1037" spans="18:19" x14ac:dyDescent="0.3">
      <c r="R1037" s="6"/>
      <c r="S1037" s="7"/>
    </row>
    <row r="1038" spans="18:19" x14ac:dyDescent="0.3">
      <c r="R1038" s="6"/>
      <c r="S1038" s="7"/>
    </row>
    <row r="1039" spans="18:19" x14ac:dyDescent="0.3">
      <c r="R1039" s="6"/>
      <c r="S1039" s="7"/>
    </row>
    <row r="1040" spans="18:19" x14ac:dyDescent="0.3">
      <c r="R1040" s="6"/>
      <c r="S1040" s="7"/>
    </row>
    <row r="1041" spans="18:19" x14ac:dyDescent="0.3">
      <c r="R1041" s="6"/>
      <c r="S1041" s="7"/>
    </row>
    <row r="1042" spans="18:19" x14ac:dyDescent="0.3">
      <c r="R1042" s="6"/>
      <c r="S1042" s="7"/>
    </row>
    <row r="1043" spans="18:19" x14ac:dyDescent="0.3">
      <c r="R1043" s="6"/>
      <c r="S1043" s="7"/>
    </row>
    <row r="1044" spans="18:19" x14ac:dyDescent="0.3">
      <c r="R1044" s="6"/>
      <c r="S1044" s="7"/>
    </row>
    <row r="1045" spans="18:19" x14ac:dyDescent="0.3">
      <c r="R1045" s="6"/>
      <c r="S1045" s="7"/>
    </row>
    <row r="1046" spans="18:19" x14ac:dyDescent="0.3">
      <c r="R1046" s="6"/>
      <c r="S1046" s="7"/>
    </row>
    <row r="1047" spans="18:19" x14ac:dyDescent="0.3">
      <c r="R1047" s="6"/>
      <c r="S1047" s="7"/>
    </row>
    <row r="1048" spans="18:19" x14ac:dyDescent="0.3">
      <c r="R1048" s="6"/>
      <c r="S1048" s="7"/>
    </row>
    <row r="1049" spans="18:19" x14ac:dyDescent="0.3">
      <c r="R1049" s="6"/>
      <c r="S1049" s="7"/>
    </row>
    <row r="1050" spans="18:19" x14ac:dyDescent="0.3">
      <c r="R1050" s="6"/>
      <c r="S1050" s="7"/>
    </row>
    <row r="1051" spans="18:19" x14ac:dyDescent="0.3">
      <c r="R1051" s="6"/>
      <c r="S1051" s="7"/>
    </row>
    <row r="1052" spans="18:19" x14ac:dyDescent="0.3">
      <c r="R1052" s="6"/>
      <c r="S1052" s="7"/>
    </row>
    <row r="1053" spans="18:19" x14ac:dyDescent="0.3">
      <c r="R1053" s="6"/>
      <c r="S1053" s="7"/>
    </row>
    <row r="1054" spans="18:19" x14ac:dyDescent="0.3">
      <c r="R1054" s="6"/>
      <c r="S1054" s="7"/>
    </row>
  </sheetData>
  <mergeCells count="72">
    <mergeCell ref="S1:W2"/>
    <mergeCell ref="B3:H3"/>
    <mergeCell ref="J3:Q3"/>
    <mergeCell ref="S3:W4"/>
    <mergeCell ref="J4:Q4"/>
    <mergeCell ref="N5:N6"/>
    <mergeCell ref="O5:O6"/>
    <mergeCell ref="P5:P6"/>
    <mergeCell ref="Q5:Q6"/>
    <mergeCell ref="B1:Q2"/>
    <mergeCell ref="J13:M13"/>
    <mergeCell ref="S13:W14"/>
    <mergeCell ref="B14:F14"/>
    <mergeCell ref="J14:M14"/>
    <mergeCell ref="S5:W6"/>
    <mergeCell ref="C7:F7"/>
    <mergeCell ref="J7:M7"/>
    <mergeCell ref="S7:W8"/>
    <mergeCell ref="J8:M8"/>
    <mergeCell ref="B9:F9"/>
    <mergeCell ref="J9:M9"/>
    <mergeCell ref="S9:W10"/>
    <mergeCell ref="B10:H10"/>
    <mergeCell ref="J10:M10"/>
    <mergeCell ref="C5:F5"/>
    <mergeCell ref="J5:M6"/>
    <mergeCell ref="J11:M11"/>
    <mergeCell ref="S11:W12"/>
    <mergeCell ref="J12:M12"/>
    <mergeCell ref="B12:E12"/>
    <mergeCell ref="F12:H12"/>
    <mergeCell ref="B15:H15"/>
    <mergeCell ref="J15:M15"/>
    <mergeCell ref="S15:W16"/>
    <mergeCell ref="J16:M16"/>
    <mergeCell ref="B17:E17"/>
    <mergeCell ref="J17:M17"/>
    <mergeCell ref="S17:W18"/>
    <mergeCell ref="J18:M18"/>
    <mergeCell ref="S25:W26"/>
    <mergeCell ref="L26:N26"/>
    <mergeCell ref="B19:H19"/>
    <mergeCell ref="J19:M19"/>
    <mergeCell ref="S19:W20"/>
    <mergeCell ref="J20:M20"/>
    <mergeCell ref="B21:D21"/>
    <mergeCell ref="F21:G21"/>
    <mergeCell ref="J21:M21"/>
    <mergeCell ref="S21:W22"/>
    <mergeCell ref="J22:M22"/>
    <mergeCell ref="B23:D23"/>
    <mergeCell ref="F23:G23"/>
    <mergeCell ref="J23:M23"/>
    <mergeCell ref="S23:W24"/>
    <mergeCell ref="J24:M24"/>
    <mergeCell ref="B27:D27"/>
    <mergeCell ref="J27:Q28"/>
    <mergeCell ref="B29:D29"/>
    <mergeCell ref="F29:G29"/>
    <mergeCell ref="B25:D25"/>
    <mergeCell ref="J30:M30"/>
    <mergeCell ref="O30:P30"/>
    <mergeCell ref="E36:G36"/>
    <mergeCell ref="J36:M36"/>
    <mergeCell ref="O36:P36"/>
    <mergeCell ref="B31:H31"/>
    <mergeCell ref="F32:G32"/>
    <mergeCell ref="J32:M32"/>
    <mergeCell ref="O32:P32"/>
    <mergeCell ref="F34:G34"/>
    <mergeCell ref="J34:M34"/>
    <mergeCell ref="O34:P34"/>
  </mergeCells>
  <pageMargins left="0.7" right="0.7" top="0.75" bottom="0.75" header="0.3" footer="0.3"/>
  <pageSetup paperSize="3"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200-000000000000}">
          <x14:formula1>
            <xm:f>DoNotDelete!$A$4:$A$22</xm:f>
          </x14:formula1>
          <xm:sqref>J7:J24</xm:sqref>
        </x14:dataValidation>
        <x14:dataValidation type="list" allowBlank="1" showInputMessage="1" showErrorMessage="1" xr:uid="{00000000-0002-0000-0200-000001000000}">
          <x14:formula1>
            <xm:f>DoNotDelete!$F$3:$F$6</xm:f>
          </x14:formula1>
          <xm:sqref>F12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AC49"/>
  <sheetViews>
    <sheetView workbookViewId="0">
      <selection activeCell="E4" sqref="E4"/>
    </sheetView>
  </sheetViews>
  <sheetFormatPr defaultRowHeight="14.4" x14ac:dyDescent="0.3"/>
  <cols>
    <col min="1" max="1" width="2.88671875" customWidth="1"/>
    <col min="2" max="2" width="7.109375" customWidth="1"/>
    <col min="3" max="3" width="8.44140625" customWidth="1"/>
    <col min="4" max="4" width="12" customWidth="1"/>
    <col min="5" max="5" width="13.44140625" customWidth="1"/>
    <col min="6" max="6" width="16.33203125" customWidth="1"/>
    <col min="7" max="7" width="2.6640625" customWidth="1"/>
    <col min="9" max="9" width="9" customWidth="1"/>
    <col min="10" max="10" width="10.109375" customWidth="1"/>
    <col min="11" max="11" width="14" customWidth="1"/>
    <col min="12" max="12" width="15.88671875" customWidth="1"/>
    <col min="15" max="15" width="15" customWidth="1"/>
    <col min="16" max="16" width="10.5546875" customWidth="1"/>
    <col min="19" max="19" width="5.6640625" customWidth="1"/>
    <col min="22" max="22" width="9.44140625" customWidth="1"/>
    <col min="23" max="23" width="12.5546875" bestFit="1" customWidth="1"/>
    <col min="24" max="24" width="4.109375" customWidth="1"/>
  </cols>
  <sheetData>
    <row r="1" spans="1:29" ht="15" customHeight="1" x14ac:dyDescent="0.3">
      <c r="A1" s="310" t="s">
        <v>167</v>
      </c>
      <c r="B1" s="311"/>
      <c r="C1" s="311"/>
      <c r="D1" s="311"/>
      <c r="E1" s="311"/>
      <c r="F1" s="311"/>
      <c r="G1" s="311"/>
      <c r="H1" s="311"/>
      <c r="I1" s="311"/>
      <c r="J1" s="311"/>
      <c r="K1" s="311"/>
      <c r="L1" s="311"/>
      <c r="M1" s="311"/>
      <c r="N1" s="311"/>
      <c r="O1" s="311"/>
      <c r="P1" s="311"/>
      <c r="Q1" s="311"/>
      <c r="R1" s="311"/>
      <c r="S1" s="311"/>
      <c r="T1" s="311"/>
      <c r="U1" s="311"/>
      <c r="V1" s="311"/>
      <c r="W1" s="311"/>
      <c r="X1" s="312"/>
      <c r="Y1" s="34"/>
      <c r="Z1" s="34"/>
      <c r="AA1" s="34"/>
      <c r="AB1" s="34"/>
      <c r="AC1" s="34"/>
    </row>
    <row r="2" spans="1:29" ht="15.75" customHeight="1" thickBot="1" x14ac:dyDescent="0.35">
      <c r="A2" s="313"/>
      <c r="B2" s="314"/>
      <c r="C2" s="314"/>
      <c r="D2" s="314"/>
      <c r="E2" s="314"/>
      <c r="F2" s="314"/>
      <c r="G2" s="314"/>
      <c r="H2" s="314"/>
      <c r="I2" s="314"/>
      <c r="J2" s="314"/>
      <c r="K2" s="314"/>
      <c r="L2" s="314"/>
      <c r="M2" s="314"/>
      <c r="N2" s="314"/>
      <c r="O2" s="314"/>
      <c r="P2" s="314"/>
      <c r="Q2" s="314"/>
      <c r="R2" s="314"/>
      <c r="S2" s="314"/>
      <c r="T2" s="314"/>
      <c r="U2" s="314"/>
      <c r="V2" s="314"/>
      <c r="W2" s="314"/>
      <c r="X2" s="315"/>
      <c r="Y2" s="34"/>
      <c r="Z2" s="34"/>
      <c r="AA2" s="34"/>
      <c r="AB2" s="34"/>
      <c r="AC2" s="34"/>
    </row>
    <row r="3" spans="1:29" x14ac:dyDescent="0.3">
      <c r="A3" s="45"/>
      <c r="B3" s="281" t="s">
        <v>206</v>
      </c>
      <c r="C3" s="282"/>
      <c r="D3" s="282"/>
      <c r="E3" s="283"/>
      <c r="F3" s="8"/>
      <c r="G3" s="242" t="s">
        <v>210</v>
      </c>
      <c r="H3" s="243"/>
      <c r="I3" s="243"/>
      <c r="J3" s="243"/>
      <c r="K3" s="244"/>
      <c r="L3" s="34"/>
      <c r="M3" s="34"/>
      <c r="N3" s="34"/>
      <c r="O3" s="34"/>
      <c r="P3" s="34"/>
      <c r="Q3" s="8"/>
      <c r="R3" s="8"/>
      <c r="S3" s="271" t="s">
        <v>142</v>
      </c>
      <c r="T3" s="272"/>
      <c r="U3" s="272"/>
      <c r="V3" s="272"/>
      <c r="W3" s="273"/>
      <c r="X3" s="46"/>
      <c r="Y3" s="34"/>
      <c r="Z3" s="34"/>
      <c r="AA3" s="34"/>
      <c r="AB3" s="34"/>
      <c r="AC3" s="34"/>
    </row>
    <row r="4" spans="1:29" x14ac:dyDescent="0.3">
      <c r="A4" s="45"/>
      <c r="B4" s="258" t="s">
        <v>104</v>
      </c>
      <c r="C4" s="259"/>
      <c r="D4" s="259"/>
      <c r="E4" s="104">
        <f>IF('Post-DataEntry'!G9=0,'Post-DataEntry'!O26,'Post-DataEntry'!G9)</f>
        <v>0</v>
      </c>
      <c r="F4" s="8"/>
      <c r="G4" s="245" t="s">
        <v>153</v>
      </c>
      <c r="H4" s="246"/>
      <c r="I4" s="246"/>
      <c r="J4" s="246"/>
      <c r="K4" s="108">
        <f>'Pre-Summary'!E4</f>
        <v>0</v>
      </c>
      <c r="L4" s="34"/>
      <c r="M4" s="34"/>
      <c r="N4" s="34"/>
      <c r="O4" s="34"/>
      <c r="P4" s="34"/>
      <c r="Q4" s="8"/>
      <c r="R4" s="8"/>
      <c r="S4" s="234" t="s">
        <v>117</v>
      </c>
      <c r="T4" s="235"/>
      <c r="U4" s="235"/>
      <c r="V4" s="235"/>
      <c r="W4" s="111">
        <f>K4-E4</f>
        <v>0</v>
      </c>
      <c r="X4" s="46"/>
      <c r="Y4" s="34"/>
      <c r="Z4" s="34"/>
      <c r="AA4" s="34"/>
      <c r="AB4" s="34"/>
      <c r="AC4" s="34"/>
    </row>
    <row r="5" spans="1:29" ht="15" thickBot="1" x14ac:dyDescent="0.35">
      <c r="A5" s="45"/>
      <c r="B5" s="238" t="s">
        <v>105</v>
      </c>
      <c r="C5" s="239"/>
      <c r="D5" s="239"/>
      <c r="E5" s="105">
        <f>IF('Post-DataEntry'!G14=0,(('Post-DataEntry'!F17+'Post-DataEntry'!H17)/2),'Post-DataEntry'!G14)</f>
        <v>0</v>
      </c>
      <c r="F5" s="8"/>
      <c r="G5" s="279" t="s">
        <v>154</v>
      </c>
      <c r="H5" s="280"/>
      <c r="I5" s="280"/>
      <c r="J5" s="280"/>
      <c r="K5" s="114">
        <f>'Pre-Summary'!E5</f>
        <v>0</v>
      </c>
      <c r="L5" s="34"/>
      <c r="M5" s="34"/>
      <c r="N5" s="34"/>
      <c r="O5" s="34"/>
      <c r="P5" s="34"/>
      <c r="Q5" s="8"/>
      <c r="R5" s="8"/>
      <c r="S5" s="274" t="s">
        <v>118</v>
      </c>
      <c r="T5" s="275"/>
      <c r="U5" s="275"/>
      <c r="V5" s="275"/>
      <c r="W5" s="112">
        <f>K5-E5</f>
        <v>0</v>
      </c>
      <c r="X5" s="46"/>
      <c r="Y5" s="34"/>
      <c r="Z5" s="34"/>
      <c r="AA5" s="34"/>
      <c r="AB5" s="34"/>
      <c r="AC5" s="34"/>
    </row>
    <row r="6" spans="1:29" ht="15" thickBot="1" x14ac:dyDescent="0.35">
      <c r="A6" s="45"/>
      <c r="B6" s="269" t="s">
        <v>106</v>
      </c>
      <c r="C6" s="270"/>
      <c r="D6" s="270"/>
      <c r="E6" s="106">
        <f>E5+E4</f>
        <v>0</v>
      </c>
      <c r="F6" s="8"/>
      <c r="G6" s="279" t="s">
        <v>155</v>
      </c>
      <c r="H6" s="280"/>
      <c r="I6" s="280"/>
      <c r="J6" s="280"/>
      <c r="K6" s="109">
        <f>K4+K5</f>
        <v>0</v>
      </c>
      <c r="L6" s="34"/>
      <c r="M6" s="34"/>
      <c r="N6" s="34"/>
      <c r="O6" s="34"/>
      <c r="P6" s="34"/>
      <c r="Q6" s="8"/>
      <c r="R6" s="8"/>
      <c r="S6" s="274" t="s">
        <v>119</v>
      </c>
      <c r="T6" s="275"/>
      <c r="U6" s="275"/>
      <c r="V6" s="275"/>
      <c r="W6" s="112">
        <f>W4+W5</f>
        <v>0</v>
      </c>
      <c r="X6" s="46"/>
      <c r="Y6" s="34"/>
      <c r="Z6" s="34"/>
      <c r="AA6" s="34"/>
      <c r="AB6" s="34"/>
      <c r="AC6" s="34"/>
    </row>
    <row r="7" spans="1:29" x14ac:dyDescent="0.3">
      <c r="A7" s="45"/>
      <c r="B7" s="47"/>
      <c r="C7" s="48"/>
      <c r="D7" s="48"/>
      <c r="E7" s="49"/>
      <c r="F7" s="8"/>
      <c r="G7" s="47"/>
      <c r="H7" s="48"/>
      <c r="I7" s="48"/>
      <c r="J7" s="48"/>
      <c r="K7" s="49"/>
      <c r="L7" s="34"/>
      <c r="M7" s="34"/>
      <c r="N7" s="34"/>
      <c r="O7" s="34"/>
      <c r="P7" s="34"/>
      <c r="Q7" s="8"/>
      <c r="R7" s="8"/>
      <c r="S7" s="47"/>
      <c r="T7" s="48"/>
      <c r="U7" s="48"/>
      <c r="V7" s="48"/>
      <c r="W7" s="49"/>
      <c r="X7" s="46"/>
      <c r="Y7" s="34"/>
      <c r="Z7" s="34"/>
      <c r="AA7" s="34"/>
      <c r="AB7" s="34"/>
      <c r="AC7" s="34"/>
    </row>
    <row r="8" spans="1:29" ht="15" thickBot="1" x14ac:dyDescent="0.35">
      <c r="A8" s="45"/>
      <c r="B8" s="50"/>
      <c r="C8" s="51"/>
      <c r="D8" s="51"/>
      <c r="E8" s="52"/>
      <c r="F8" s="8"/>
      <c r="G8" s="50"/>
      <c r="H8" s="51"/>
      <c r="I8" s="51"/>
      <c r="J8" s="51"/>
      <c r="K8" s="52"/>
      <c r="L8" s="34"/>
      <c r="M8" s="34"/>
      <c r="N8" s="34"/>
      <c r="O8" s="34"/>
      <c r="P8" s="34"/>
      <c r="Q8" s="8"/>
      <c r="R8" s="8"/>
      <c r="S8" s="50"/>
      <c r="T8" s="51"/>
      <c r="U8" s="51"/>
      <c r="V8" s="51"/>
      <c r="W8" s="52"/>
      <c r="X8" s="46"/>
      <c r="Y8" s="34"/>
      <c r="Z8" s="34"/>
      <c r="AA8" s="34"/>
      <c r="AB8" s="34"/>
      <c r="AC8" s="34"/>
    </row>
    <row r="9" spans="1:29" x14ac:dyDescent="0.3">
      <c r="A9" s="45"/>
      <c r="B9" s="281" t="s">
        <v>192</v>
      </c>
      <c r="C9" s="282"/>
      <c r="D9" s="282"/>
      <c r="E9" s="283"/>
      <c r="F9" s="8"/>
      <c r="G9" s="242" t="s">
        <v>197</v>
      </c>
      <c r="H9" s="243"/>
      <c r="I9" s="243"/>
      <c r="J9" s="243"/>
      <c r="K9" s="244"/>
      <c r="L9" s="34"/>
      <c r="M9" s="260" t="s">
        <v>141</v>
      </c>
      <c r="N9" s="261"/>
      <c r="O9" s="261"/>
      <c r="P9" s="262"/>
      <c r="Q9" s="8"/>
      <c r="R9" s="8"/>
      <c r="S9" s="247" t="s">
        <v>143</v>
      </c>
      <c r="T9" s="248"/>
      <c r="U9" s="248"/>
      <c r="V9" s="248"/>
      <c r="W9" s="249"/>
      <c r="X9" s="46"/>
      <c r="Y9" s="34"/>
      <c r="Z9" s="34"/>
      <c r="AA9" s="34"/>
      <c r="AB9" s="34"/>
      <c r="AC9" s="34"/>
    </row>
    <row r="10" spans="1:29" x14ac:dyDescent="0.3">
      <c r="A10" s="45"/>
      <c r="B10" s="258" t="s">
        <v>76</v>
      </c>
      <c r="C10" s="259"/>
      <c r="D10" s="259"/>
      <c r="E10" s="145" t="e">
        <f>IF('Post-DataEntry'!E23="",((('Post-DataEntry'!E21*'Post-DataEntry'!H21+'Post-DataEntry'!E25)*60)/'Post-Summary'!E13),'Post-DataEntry'!E23)</f>
        <v>#VALUE!</v>
      </c>
      <c r="F10" s="8"/>
      <c r="G10" s="245" t="s">
        <v>165</v>
      </c>
      <c r="H10" s="246"/>
      <c r="I10" s="246"/>
      <c r="J10" s="246"/>
      <c r="K10" s="148" t="e">
        <f>'Pre-Summary'!E10</f>
        <v>#VALUE!</v>
      </c>
      <c r="L10" s="34"/>
      <c r="M10" s="265" t="s">
        <v>128</v>
      </c>
      <c r="N10" s="266"/>
      <c r="O10" s="266"/>
      <c r="P10" s="43">
        <f>'Post-DataEntry'!N30+'Post-DataEntry'!N32+'Post-DataEntry'!Q30</f>
        <v>0</v>
      </c>
      <c r="Q10" s="8"/>
      <c r="R10" s="8"/>
      <c r="S10" s="234" t="s">
        <v>214</v>
      </c>
      <c r="T10" s="235"/>
      <c r="U10" s="235"/>
      <c r="V10" s="235"/>
      <c r="W10" s="150" t="e">
        <f>K10-E10</f>
        <v>#VALUE!</v>
      </c>
      <c r="X10" s="46"/>
      <c r="Y10" s="34"/>
      <c r="Z10" s="34"/>
      <c r="AA10" s="34"/>
      <c r="AB10" s="34"/>
      <c r="AC10" s="34"/>
    </row>
    <row r="11" spans="1:29" x14ac:dyDescent="0.3">
      <c r="A11" s="45"/>
      <c r="B11" s="258" t="s">
        <v>77</v>
      </c>
      <c r="C11" s="259"/>
      <c r="D11" s="259"/>
      <c r="E11" s="145" t="e">
        <f>IF('Post-DataEntry'!H23="",ROUND(('Post-DataEntry'!H25/(('Post-DataEntry'!G5+'Post-DataEntry'!E25)*'Post-DataEntry'!E21)),2),'Post-DataEntry'!H23)</f>
        <v>#DIV/0!</v>
      </c>
      <c r="F11" s="8"/>
      <c r="G11" s="245" t="s">
        <v>156</v>
      </c>
      <c r="H11" s="246"/>
      <c r="I11" s="246"/>
      <c r="J11" s="246"/>
      <c r="K11" s="148" t="e">
        <f>'Pre-Summary'!E11</f>
        <v>#DIV/0!</v>
      </c>
      <c r="L11" s="34"/>
      <c r="M11" s="265" t="s">
        <v>113</v>
      </c>
      <c r="N11" s="266"/>
      <c r="O11" s="266"/>
      <c r="P11" s="43">
        <f>'Post-DataEntry'!N34</f>
        <v>0</v>
      </c>
      <c r="Q11" s="8"/>
      <c r="R11" s="8"/>
      <c r="S11" s="234" t="s">
        <v>215</v>
      </c>
      <c r="T11" s="235"/>
      <c r="U11" s="235"/>
      <c r="V11" s="235"/>
      <c r="W11" s="150" t="e">
        <f>E11-K11</f>
        <v>#DIV/0!</v>
      </c>
      <c r="X11" s="46"/>
      <c r="Y11" s="34"/>
      <c r="Z11" s="34"/>
      <c r="AA11" s="34"/>
      <c r="AB11" s="34"/>
      <c r="AC11" s="34"/>
    </row>
    <row r="12" spans="1:29" ht="15" thickBot="1" x14ac:dyDescent="0.35">
      <c r="A12" s="45"/>
      <c r="B12" s="258" t="s">
        <v>107</v>
      </c>
      <c r="C12" s="259"/>
      <c r="D12" s="259"/>
      <c r="E12" s="145" t="e">
        <f>(('Post-DataEntry'!E21*'Post-DataEntry'!H21)*60)/'Post-DataEntry'!E29</f>
        <v>#DIV/0!</v>
      </c>
      <c r="F12" s="8"/>
      <c r="G12" s="245" t="s">
        <v>164</v>
      </c>
      <c r="H12" s="246"/>
      <c r="I12" s="246"/>
      <c r="J12" s="246"/>
      <c r="K12" s="148" t="e">
        <f>'Pre-Summary'!E12</f>
        <v>#DIV/0!</v>
      </c>
      <c r="L12" s="34"/>
      <c r="M12" s="263" t="s">
        <v>114</v>
      </c>
      <c r="N12" s="264"/>
      <c r="O12" s="264"/>
      <c r="P12" s="44">
        <f>'Post-DataEntry'!Q32</f>
        <v>0</v>
      </c>
      <c r="Q12" s="8"/>
      <c r="R12" s="8"/>
      <c r="S12" s="250" t="s">
        <v>216</v>
      </c>
      <c r="T12" s="251"/>
      <c r="U12" s="251"/>
      <c r="V12" s="251"/>
      <c r="W12" s="151" t="e">
        <f>E13-K13</f>
        <v>#VALUE!</v>
      </c>
      <c r="X12" s="46"/>
      <c r="Y12" s="34"/>
      <c r="Z12" s="34"/>
      <c r="AA12" s="34"/>
      <c r="AB12" s="34"/>
      <c r="AC12" s="34"/>
    </row>
    <row r="13" spans="1:29" ht="15" thickBot="1" x14ac:dyDescent="0.35">
      <c r="A13" s="45"/>
      <c r="B13" s="258" t="s">
        <v>108</v>
      </c>
      <c r="C13" s="259"/>
      <c r="D13" s="259"/>
      <c r="E13" s="145" t="e">
        <f>IF('Post-DataEntry'!H25="",ROUNDUP(('Post-DataEntry'!H23*(('Post-DataEntry'!E21*'Post-DataEntry'!G5)+'Post-DataEntry'!E23)),0),'Post-DataEntry'!H25)</f>
        <v>#VALUE!</v>
      </c>
      <c r="F13" s="8"/>
      <c r="G13" s="245" t="s">
        <v>157</v>
      </c>
      <c r="H13" s="246"/>
      <c r="I13" s="246"/>
      <c r="J13" s="246"/>
      <c r="K13" s="148" t="e">
        <f>'Pre-Summary'!E13</f>
        <v>#VALUE!</v>
      </c>
      <c r="L13" s="34"/>
      <c r="M13" s="267" t="s">
        <v>115</v>
      </c>
      <c r="N13" s="268"/>
      <c r="O13" s="268"/>
      <c r="P13" s="55">
        <f>P10+P11+P12</f>
        <v>0</v>
      </c>
      <c r="Q13" s="8"/>
      <c r="R13" s="8"/>
      <c r="S13" s="234" t="s">
        <v>146</v>
      </c>
      <c r="T13" s="235"/>
      <c r="U13" s="235"/>
      <c r="V13" s="235"/>
      <c r="W13" s="111">
        <f>(K15-E15)*('Post-DataEntry'!G7*1.5)*'Post-DataEntry'!G5</f>
        <v>0</v>
      </c>
      <c r="X13" s="46"/>
      <c r="Y13" s="34"/>
      <c r="Z13" s="34"/>
      <c r="AA13" s="34"/>
      <c r="AB13" s="34"/>
      <c r="AC13" s="34"/>
    </row>
    <row r="14" spans="1:29" x14ac:dyDescent="0.3">
      <c r="A14" s="45"/>
      <c r="B14" s="258" t="s">
        <v>125</v>
      </c>
      <c r="C14" s="259"/>
      <c r="D14" s="259"/>
      <c r="E14" s="145" t="e">
        <f>E12/E10</f>
        <v>#DIV/0!</v>
      </c>
      <c r="F14" s="8"/>
      <c r="G14" s="245" t="s">
        <v>158</v>
      </c>
      <c r="H14" s="246"/>
      <c r="I14" s="246"/>
      <c r="J14" s="246"/>
      <c r="K14" s="148" t="e">
        <f>'Pre-Summary'!E14</f>
        <v>#DIV/0!</v>
      </c>
      <c r="L14" s="34"/>
      <c r="M14" s="34"/>
      <c r="N14" s="34"/>
      <c r="O14" s="34"/>
      <c r="P14" s="34"/>
      <c r="Q14" s="8"/>
      <c r="R14" s="8"/>
      <c r="S14" s="234" t="s">
        <v>147</v>
      </c>
      <c r="T14" s="235"/>
      <c r="U14" s="235"/>
      <c r="V14" s="235"/>
      <c r="W14" s="111">
        <f>'Post-DataEntry'!H29-'Pre-DataEntry'!H29</f>
        <v>0</v>
      </c>
      <c r="X14" s="46"/>
      <c r="Y14" s="34"/>
      <c r="Z14" s="34"/>
      <c r="AA14" s="34"/>
      <c r="AB14" s="34"/>
      <c r="AC14" s="34"/>
    </row>
    <row r="15" spans="1:29" ht="15" thickBot="1" x14ac:dyDescent="0.35">
      <c r="A15" s="45"/>
      <c r="B15" s="269" t="s">
        <v>152</v>
      </c>
      <c r="C15" s="270"/>
      <c r="D15" s="270"/>
      <c r="E15" s="146">
        <f>'Post-DataEntry'!E25</f>
        <v>0</v>
      </c>
      <c r="F15" s="8"/>
      <c r="G15" s="240" t="s">
        <v>159</v>
      </c>
      <c r="H15" s="241"/>
      <c r="I15" s="241"/>
      <c r="J15" s="241"/>
      <c r="K15" s="148">
        <f>'Pre-DataEntry'!E25</f>
        <v>0</v>
      </c>
      <c r="L15" s="34"/>
      <c r="M15" s="34"/>
      <c r="N15" s="34"/>
      <c r="O15" s="34"/>
      <c r="P15" s="34"/>
      <c r="Q15" s="8"/>
      <c r="R15" s="8"/>
      <c r="S15" s="234" t="s">
        <v>148</v>
      </c>
      <c r="T15" s="235"/>
      <c r="U15" s="235"/>
      <c r="V15" s="235"/>
      <c r="W15" s="113">
        <f>'Pre-DataEntry'!H32-'Post-DataEntry'!H32</f>
        <v>0</v>
      </c>
      <c r="X15" s="46"/>
      <c r="Y15" s="34"/>
      <c r="Z15" s="34"/>
      <c r="AA15" s="34"/>
      <c r="AB15" s="34"/>
      <c r="AC15" s="34"/>
    </row>
    <row r="16" spans="1:29" ht="15" thickBot="1" x14ac:dyDescent="0.35">
      <c r="A16" s="45"/>
      <c r="B16" s="50"/>
      <c r="C16" s="51"/>
      <c r="D16" s="51"/>
      <c r="E16" s="52"/>
      <c r="F16" s="8"/>
      <c r="G16" s="50"/>
      <c r="H16" s="51"/>
      <c r="I16" s="51"/>
      <c r="J16" s="51"/>
      <c r="K16" s="52"/>
      <c r="L16" s="34"/>
      <c r="M16" s="34"/>
      <c r="N16" s="34"/>
      <c r="O16" s="34"/>
      <c r="P16" s="34"/>
      <c r="Q16" s="8"/>
      <c r="R16" s="8"/>
      <c r="S16" s="234" t="s">
        <v>149</v>
      </c>
      <c r="T16" s="235"/>
      <c r="U16" s="235"/>
      <c r="V16" s="235"/>
      <c r="W16" s="113">
        <f>'Pre-DataEntry'!H34-'Post-DataEntry'!H34</f>
        <v>0</v>
      </c>
      <c r="X16" s="46"/>
      <c r="Y16" s="34"/>
      <c r="Z16" s="34"/>
      <c r="AA16" s="34"/>
      <c r="AB16" s="34"/>
      <c r="AC16" s="34"/>
    </row>
    <row r="17" spans="1:29" x14ac:dyDescent="0.3">
      <c r="A17" s="45"/>
      <c r="B17" s="281" t="s">
        <v>193</v>
      </c>
      <c r="C17" s="282"/>
      <c r="D17" s="282"/>
      <c r="E17" s="283"/>
      <c r="F17" s="8"/>
      <c r="G17" s="242" t="s">
        <v>198</v>
      </c>
      <c r="H17" s="243"/>
      <c r="I17" s="243"/>
      <c r="J17" s="243"/>
      <c r="K17" s="244"/>
      <c r="L17" s="34"/>
      <c r="M17" s="34"/>
      <c r="N17" s="34"/>
      <c r="O17" s="34"/>
      <c r="P17" s="34"/>
      <c r="Q17" s="8"/>
      <c r="R17" s="8"/>
      <c r="S17" s="234" t="s">
        <v>150</v>
      </c>
      <c r="T17" s="235"/>
      <c r="U17" s="235"/>
      <c r="V17" s="235"/>
      <c r="W17" s="150" t="e">
        <f>((W13+(W14-(P12/12))+W15+W16)-(P10+P11))/(P10+P11)</f>
        <v>#DIV/0!</v>
      </c>
      <c r="X17" s="46"/>
      <c r="Y17" s="34"/>
      <c r="Z17" s="34"/>
      <c r="AA17" s="34"/>
      <c r="AB17" s="34"/>
      <c r="AC17" s="34"/>
    </row>
    <row r="18" spans="1:29" ht="15" thickBot="1" x14ac:dyDescent="0.35">
      <c r="A18" s="45"/>
      <c r="B18" s="258" t="s">
        <v>109</v>
      </c>
      <c r="C18" s="259"/>
      <c r="D18" s="259"/>
      <c r="E18" s="145">
        <f>'Post-DataEntry'!C32</f>
        <v>0</v>
      </c>
      <c r="F18" s="8"/>
      <c r="G18" s="245" t="s">
        <v>160</v>
      </c>
      <c r="H18" s="246"/>
      <c r="I18" s="246"/>
      <c r="J18" s="246"/>
      <c r="K18" s="148">
        <f>'Pre-Summary'!E18</f>
        <v>0</v>
      </c>
      <c r="L18" s="34"/>
      <c r="M18" s="34"/>
      <c r="N18" s="34"/>
      <c r="O18" s="34"/>
      <c r="P18" s="34"/>
      <c r="Q18" s="8"/>
      <c r="R18" s="8"/>
      <c r="S18" s="236" t="s">
        <v>151</v>
      </c>
      <c r="T18" s="237"/>
      <c r="U18" s="237"/>
      <c r="V18" s="237"/>
      <c r="W18" s="152" t="e">
        <f>(P10+P11)/((W14-(P12/12))+W15+W16)</f>
        <v>#DIV/0!</v>
      </c>
      <c r="X18" s="46"/>
      <c r="Y18" s="34"/>
      <c r="Z18" s="34"/>
      <c r="AA18" s="34"/>
      <c r="AB18" s="34"/>
      <c r="AC18" s="34"/>
    </row>
    <row r="19" spans="1:29" x14ac:dyDescent="0.3">
      <c r="A19" s="45"/>
      <c r="B19" s="258" t="s">
        <v>110</v>
      </c>
      <c r="C19" s="259"/>
      <c r="D19" s="259"/>
      <c r="E19" s="145">
        <f>'Post-DataEntry'!C34</f>
        <v>0</v>
      </c>
      <c r="F19" s="8"/>
      <c r="G19" s="245" t="s">
        <v>161</v>
      </c>
      <c r="H19" s="246"/>
      <c r="I19" s="246"/>
      <c r="J19" s="246"/>
      <c r="K19" s="148">
        <f>'Pre-Summary'!E19</f>
        <v>0</v>
      </c>
      <c r="L19" s="34"/>
      <c r="M19" s="34"/>
      <c r="N19" s="34"/>
      <c r="O19" s="34"/>
      <c r="P19" s="34"/>
      <c r="Q19" s="8"/>
      <c r="R19" s="8"/>
      <c r="S19" s="8"/>
      <c r="T19" s="8"/>
      <c r="U19" s="8"/>
      <c r="V19" s="8"/>
      <c r="W19" s="8"/>
      <c r="X19" s="46"/>
      <c r="Y19" s="34"/>
      <c r="Z19" s="34"/>
      <c r="AA19" s="34"/>
      <c r="AB19" s="34"/>
      <c r="AC19" s="34"/>
    </row>
    <row r="20" spans="1:29" x14ac:dyDescent="0.3">
      <c r="A20" s="45"/>
      <c r="B20" s="258" t="s">
        <v>111</v>
      </c>
      <c r="C20" s="259"/>
      <c r="D20" s="259"/>
      <c r="E20" s="145">
        <f>'Post-DataEntry'!C36</f>
        <v>0</v>
      </c>
      <c r="F20" s="8"/>
      <c r="G20" s="245" t="s">
        <v>162</v>
      </c>
      <c r="H20" s="246"/>
      <c r="I20" s="246"/>
      <c r="J20" s="246"/>
      <c r="K20" s="148">
        <f>'Pre-Summary'!E20</f>
        <v>0</v>
      </c>
      <c r="L20" s="34"/>
      <c r="M20" s="34"/>
      <c r="N20" s="34"/>
      <c r="O20" s="34"/>
      <c r="P20" s="34"/>
      <c r="Q20" s="8"/>
      <c r="R20" s="8"/>
      <c r="S20" s="8"/>
      <c r="T20" s="8"/>
      <c r="U20" s="8"/>
      <c r="V20" s="8"/>
      <c r="W20" s="8"/>
      <c r="X20" s="46"/>
      <c r="Y20" s="34"/>
      <c r="Z20" s="34"/>
      <c r="AA20" s="34"/>
      <c r="AB20" s="34"/>
      <c r="AC20" s="34"/>
    </row>
    <row r="21" spans="1:29" ht="15" thickBot="1" x14ac:dyDescent="0.35">
      <c r="A21" s="45"/>
      <c r="B21" s="238" t="s">
        <v>112</v>
      </c>
      <c r="C21" s="239"/>
      <c r="D21" s="239"/>
      <c r="E21" s="107">
        <f>'Post-DataEntry'!H36</f>
        <v>0</v>
      </c>
      <c r="F21" s="8"/>
      <c r="G21" s="240" t="s">
        <v>163</v>
      </c>
      <c r="H21" s="241"/>
      <c r="I21" s="241"/>
      <c r="J21" s="241"/>
      <c r="K21" s="110">
        <f>'Pre-Summary'!E21</f>
        <v>0</v>
      </c>
      <c r="L21" s="34"/>
      <c r="M21" s="34"/>
      <c r="N21" s="34"/>
      <c r="O21" s="34"/>
      <c r="P21" s="34"/>
      <c r="Q21" s="8"/>
      <c r="R21" s="8"/>
      <c r="S21" s="8"/>
      <c r="T21" s="8"/>
      <c r="U21" s="8"/>
      <c r="V21" s="8"/>
      <c r="W21" s="8"/>
      <c r="X21" s="46"/>
      <c r="Y21" s="34"/>
      <c r="Z21" s="34"/>
      <c r="AA21" s="34"/>
      <c r="AB21" s="34"/>
      <c r="AC21" s="34"/>
    </row>
    <row r="22" spans="1:29" x14ac:dyDescent="0.3">
      <c r="A22" s="45"/>
      <c r="B22" s="8"/>
      <c r="C22" s="8"/>
      <c r="D22" s="8"/>
      <c r="E22" s="8"/>
      <c r="F22" s="8"/>
      <c r="G22" s="8"/>
      <c r="H22" s="8"/>
      <c r="I22" s="8"/>
      <c r="J22" s="8"/>
      <c r="K22" s="8"/>
      <c r="L22" s="8"/>
      <c r="M22" s="8"/>
      <c r="N22" s="8"/>
      <c r="O22" s="8"/>
      <c r="P22" s="8"/>
      <c r="Q22" s="8"/>
      <c r="R22" s="8"/>
      <c r="S22" s="8"/>
      <c r="T22" s="8"/>
      <c r="U22" s="8"/>
      <c r="V22" s="8"/>
      <c r="W22" s="8"/>
      <c r="X22" s="46"/>
      <c r="Y22" s="34"/>
      <c r="Z22" s="34"/>
      <c r="AA22" s="34"/>
      <c r="AB22" s="34"/>
      <c r="AC22" s="34"/>
    </row>
    <row r="23" spans="1:29" x14ac:dyDescent="0.3">
      <c r="A23" s="222" t="s">
        <v>137</v>
      </c>
      <c r="B23" s="223"/>
      <c r="C23" s="223"/>
      <c r="D23" s="223"/>
      <c r="E23" s="223"/>
      <c r="F23" s="223"/>
      <c r="G23" s="223"/>
      <c r="H23" s="223"/>
      <c r="I23" s="223"/>
      <c r="J23" s="223"/>
      <c r="K23" s="223"/>
      <c r="L23" s="223"/>
      <c r="M23" s="223"/>
      <c r="N23" s="223"/>
      <c r="O23" s="223"/>
      <c r="P23" s="223"/>
      <c r="Q23" s="223"/>
      <c r="R23" s="223"/>
      <c r="S23" s="223"/>
      <c r="T23" s="223"/>
      <c r="U23" s="223"/>
      <c r="V23" s="223"/>
      <c r="W23" s="223"/>
      <c r="X23" s="224"/>
      <c r="Y23" s="34"/>
      <c r="Z23" s="34"/>
      <c r="AA23" s="34"/>
      <c r="AB23" s="34"/>
      <c r="AC23" s="34"/>
    </row>
    <row r="24" spans="1:29" x14ac:dyDescent="0.3">
      <c r="A24" s="222" t="s">
        <v>138</v>
      </c>
      <c r="B24" s="223"/>
      <c r="C24" s="223"/>
      <c r="D24" s="223"/>
      <c r="E24" s="223"/>
      <c r="F24" s="223"/>
      <c r="G24" s="223"/>
      <c r="H24" s="223"/>
      <c r="I24" s="223"/>
      <c r="J24" s="223"/>
      <c r="K24" s="223"/>
      <c r="L24" s="223"/>
      <c r="M24" s="223"/>
      <c r="N24" s="223"/>
      <c r="O24" s="223"/>
      <c r="P24" s="223"/>
      <c r="Q24" s="223"/>
      <c r="R24" s="223"/>
      <c r="S24" s="223"/>
      <c r="T24" s="223"/>
      <c r="U24" s="223"/>
      <c r="V24" s="223"/>
      <c r="W24" s="223"/>
      <c r="X24" s="224"/>
      <c r="Y24" s="34"/>
      <c r="Z24" s="34"/>
      <c r="AA24" s="34"/>
      <c r="AB24" s="34"/>
      <c r="AC24" s="34"/>
    </row>
    <row r="25" spans="1:29" x14ac:dyDescent="0.3">
      <c r="A25" s="222" t="s">
        <v>166</v>
      </c>
      <c r="B25" s="223"/>
      <c r="C25" s="223"/>
      <c r="D25" s="223"/>
      <c r="E25" s="223"/>
      <c r="F25" s="223"/>
      <c r="G25" s="223"/>
      <c r="H25" s="223"/>
      <c r="I25" s="223"/>
      <c r="J25" s="223"/>
      <c r="K25" s="223"/>
      <c r="L25" s="223"/>
      <c r="M25" s="223"/>
      <c r="N25" s="223"/>
      <c r="O25" s="223"/>
      <c r="P25" s="223"/>
      <c r="Q25" s="223"/>
      <c r="R25" s="223"/>
      <c r="S25" s="223"/>
      <c r="T25" s="223"/>
      <c r="U25" s="223"/>
      <c r="V25" s="223"/>
      <c r="W25" s="223"/>
      <c r="X25" s="224"/>
      <c r="Y25" s="34"/>
      <c r="Z25" s="34"/>
      <c r="AA25" s="34"/>
      <c r="AB25" s="34"/>
      <c r="AC25" s="34"/>
    </row>
    <row r="26" spans="1:29" ht="15" customHeight="1" x14ac:dyDescent="0.3">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row>
    <row r="27" spans="1:29" x14ac:dyDescent="0.3">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row>
    <row r="28" spans="1:29" x14ac:dyDescent="0.3">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x14ac:dyDescent="0.3">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row>
    <row r="30" spans="1:29" x14ac:dyDescent="0.3">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row>
    <row r="31" spans="1:29" x14ac:dyDescent="0.3">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row>
    <row r="32" spans="1:29" x14ac:dyDescent="0.3">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row>
    <row r="33" spans="1:29" x14ac:dyDescent="0.3">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row>
    <row r="34" spans="1:29" x14ac:dyDescent="0.3">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row>
    <row r="35" spans="1:29" x14ac:dyDescent="0.3">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row>
    <row r="36" spans="1:29" x14ac:dyDescent="0.3">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row>
    <row r="37" spans="1:29" x14ac:dyDescent="0.3">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row>
    <row r="38" spans="1:29" x14ac:dyDescent="0.3">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row>
    <row r="39" spans="1:29" x14ac:dyDescent="0.3">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row>
    <row r="40" spans="1:29" x14ac:dyDescent="0.3">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row>
    <row r="41" spans="1:29" x14ac:dyDescent="0.3">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row>
    <row r="42" spans="1:29" x14ac:dyDescent="0.3">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row>
    <row r="43" spans="1:29" x14ac:dyDescent="0.3">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row>
    <row r="44" spans="1:29" x14ac:dyDescent="0.3">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row>
    <row r="45" spans="1:29" x14ac:dyDescent="0.3">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row>
    <row r="46" spans="1:29" x14ac:dyDescent="0.3">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row>
    <row r="47" spans="1:29" x14ac:dyDescent="0.3">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row>
    <row r="48" spans="1:29" x14ac:dyDescent="0.3">
      <c r="Y48" s="34"/>
      <c r="Z48" s="34"/>
      <c r="AA48" s="34"/>
      <c r="AB48" s="34"/>
      <c r="AC48" s="34"/>
    </row>
    <row r="49" spans="25:29" x14ac:dyDescent="0.3">
      <c r="Y49" s="34"/>
      <c r="Z49" s="34"/>
      <c r="AA49" s="34"/>
      <c r="AB49" s="34"/>
      <c r="AC49" s="34"/>
    </row>
  </sheetData>
  <mergeCells count="55">
    <mergeCell ref="A1:X2"/>
    <mergeCell ref="B3:E3"/>
    <mergeCell ref="G3:K3"/>
    <mergeCell ref="S3:W3"/>
    <mergeCell ref="B4:D4"/>
    <mergeCell ref="G4:J4"/>
    <mergeCell ref="S4:V4"/>
    <mergeCell ref="B5:D5"/>
    <mergeCell ref="G5:J5"/>
    <mergeCell ref="S5:V5"/>
    <mergeCell ref="B6:D6"/>
    <mergeCell ref="G6:J6"/>
    <mergeCell ref="S6:V6"/>
    <mergeCell ref="B9:E9"/>
    <mergeCell ref="G9:K9"/>
    <mergeCell ref="S9:W9"/>
    <mergeCell ref="B10:D10"/>
    <mergeCell ref="M9:P9"/>
    <mergeCell ref="G10:J10"/>
    <mergeCell ref="S10:V10"/>
    <mergeCell ref="B11:D11"/>
    <mergeCell ref="M10:O10"/>
    <mergeCell ref="G11:J11"/>
    <mergeCell ref="S11:V11"/>
    <mergeCell ref="B12:D12"/>
    <mergeCell ref="M11:O11"/>
    <mergeCell ref="S12:V12"/>
    <mergeCell ref="B18:D18"/>
    <mergeCell ref="G18:J18"/>
    <mergeCell ref="S18:V18"/>
    <mergeCell ref="B13:D13"/>
    <mergeCell ref="M12:O12"/>
    <mergeCell ref="G14:J14"/>
    <mergeCell ref="S13:V13"/>
    <mergeCell ref="B14:D14"/>
    <mergeCell ref="M13:O13"/>
    <mergeCell ref="G15:J15"/>
    <mergeCell ref="S14:V14"/>
    <mergeCell ref="G13:J13"/>
    <mergeCell ref="A23:X23"/>
    <mergeCell ref="A24:X24"/>
    <mergeCell ref="A25:X25"/>
    <mergeCell ref="B15:D15"/>
    <mergeCell ref="G12:J12"/>
    <mergeCell ref="B19:D19"/>
    <mergeCell ref="G19:J19"/>
    <mergeCell ref="B20:D20"/>
    <mergeCell ref="G20:J20"/>
    <mergeCell ref="B21:D21"/>
    <mergeCell ref="G21:J21"/>
    <mergeCell ref="S15:V15"/>
    <mergeCell ref="S16:V16"/>
    <mergeCell ref="B17:E17"/>
    <mergeCell ref="G17:K17"/>
    <mergeCell ref="S17:V1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AE49"/>
  <sheetViews>
    <sheetView workbookViewId="0">
      <selection activeCell="R20" sqref="R20:V20"/>
    </sheetView>
  </sheetViews>
  <sheetFormatPr defaultRowHeight="14.4" x14ac:dyDescent="0.3"/>
  <cols>
    <col min="1" max="1" width="1.109375" customWidth="1"/>
    <col min="2" max="2" width="6.88671875" customWidth="1"/>
    <col min="3" max="3" width="8.6640625" customWidth="1"/>
    <col min="4" max="4" width="12" customWidth="1"/>
    <col min="5" max="5" width="13.44140625" customWidth="1"/>
    <col min="6" max="6" width="10.109375" customWidth="1"/>
    <col min="8" max="8" width="7.109375" customWidth="1"/>
    <col min="9" max="9" width="10.109375" customWidth="1"/>
    <col min="10" max="10" width="13.44140625" customWidth="1"/>
    <col min="11" max="11" width="15.88671875" customWidth="1"/>
    <col min="12" max="12" width="0.5546875" customWidth="1"/>
    <col min="15" max="15" width="15" customWidth="1"/>
    <col min="16" max="16" width="9.6640625" customWidth="1"/>
    <col min="17" max="17" width="0.6640625" customWidth="1"/>
    <col min="20" max="21" width="7" customWidth="1"/>
    <col min="24" max="24" width="10" customWidth="1"/>
    <col min="25" max="25" width="5.5546875" customWidth="1"/>
    <col min="26" max="26" width="10.88671875" customWidth="1"/>
    <col min="27" max="27" width="12.6640625" bestFit="1" customWidth="1"/>
    <col min="28" max="28" width="12.5546875" bestFit="1" customWidth="1"/>
  </cols>
  <sheetData>
    <row r="1" spans="1:31" ht="15" customHeight="1" x14ac:dyDescent="0.3">
      <c r="A1" s="326" t="s">
        <v>169</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8"/>
      <c r="AC1" s="34"/>
      <c r="AD1" s="34"/>
      <c r="AE1" s="34"/>
    </row>
    <row r="2" spans="1:31" ht="15.75" customHeight="1" thickBot="1" x14ac:dyDescent="0.35">
      <c r="A2" s="329"/>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1"/>
      <c r="AC2" s="34"/>
      <c r="AD2" s="34"/>
      <c r="AE2" s="34"/>
    </row>
    <row r="3" spans="1:31" x14ac:dyDescent="0.3">
      <c r="A3" s="66"/>
      <c r="B3" s="284" t="s">
        <v>206</v>
      </c>
      <c r="C3" s="285"/>
      <c r="D3" s="285"/>
      <c r="E3" s="286"/>
      <c r="F3" s="277" t="s">
        <v>194</v>
      </c>
      <c r="G3" s="277"/>
      <c r="H3" s="277"/>
      <c r="I3" s="277"/>
      <c r="J3" s="277"/>
      <c r="K3" s="59" t="s">
        <v>170</v>
      </c>
      <c r="L3" s="68"/>
      <c r="M3" s="281" t="s">
        <v>141</v>
      </c>
      <c r="N3" s="282"/>
      <c r="O3" s="282"/>
      <c r="P3" s="283"/>
      <c r="Q3" s="67"/>
      <c r="R3" s="281" t="s">
        <v>142</v>
      </c>
      <c r="S3" s="282"/>
      <c r="T3" s="282"/>
      <c r="U3" s="282"/>
      <c r="V3" s="283"/>
      <c r="W3" s="332" t="s">
        <v>74</v>
      </c>
      <c r="X3" s="333"/>
      <c r="Y3" s="333"/>
      <c r="Z3" s="333"/>
      <c r="AA3" s="334"/>
      <c r="AB3" s="59" t="s">
        <v>170</v>
      </c>
    </row>
    <row r="4" spans="1:31" x14ac:dyDescent="0.3">
      <c r="A4" s="66"/>
      <c r="B4" s="258" t="s">
        <v>104</v>
      </c>
      <c r="C4" s="259"/>
      <c r="D4" s="259"/>
      <c r="E4" s="104">
        <f>'Post-Summary'!E4</f>
        <v>0</v>
      </c>
      <c r="F4" s="246" t="s">
        <v>104</v>
      </c>
      <c r="G4" s="246"/>
      <c r="H4" s="246"/>
      <c r="I4" s="246"/>
      <c r="J4" s="116">
        <f>'Pre-Summary'!P4</f>
        <v>0</v>
      </c>
      <c r="K4" s="57">
        <f>J4-E4</f>
        <v>0</v>
      </c>
      <c r="L4" s="68"/>
      <c r="M4" s="354" t="s">
        <v>128</v>
      </c>
      <c r="N4" s="355"/>
      <c r="O4" s="355"/>
      <c r="P4" s="95">
        <f>'Post-DataEntry'!N30+'Post-DataEntry'!N32+'Post-DataEntry'!Q30</f>
        <v>0</v>
      </c>
      <c r="Q4" s="68"/>
      <c r="R4" s="258" t="s">
        <v>117</v>
      </c>
      <c r="S4" s="259"/>
      <c r="T4" s="259"/>
      <c r="U4" s="259"/>
      <c r="V4" s="62">
        <f>'Post-Summary'!W4</f>
        <v>0</v>
      </c>
      <c r="W4" s="245" t="s">
        <v>117</v>
      </c>
      <c r="X4" s="246"/>
      <c r="Y4" s="246"/>
      <c r="Z4" s="246"/>
      <c r="AA4" s="64">
        <f>'Pre-Summary'!W4</f>
        <v>0</v>
      </c>
      <c r="AB4" s="57">
        <f>V4-AA4</f>
        <v>0</v>
      </c>
    </row>
    <row r="5" spans="1:31" ht="15" thickBot="1" x14ac:dyDescent="0.35">
      <c r="A5" s="66"/>
      <c r="B5" s="238" t="s">
        <v>105</v>
      </c>
      <c r="C5" s="239"/>
      <c r="D5" s="239"/>
      <c r="E5" s="115">
        <f>'Post-Summary'!E5</f>
        <v>0</v>
      </c>
      <c r="F5" s="280" t="s">
        <v>105</v>
      </c>
      <c r="G5" s="280"/>
      <c r="H5" s="280"/>
      <c r="I5" s="280"/>
      <c r="J5" s="114">
        <f>'Pre-Summary'!P5</f>
        <v>0</v>
      </c>
      <c r="K5" s="57">
        <f t="shared" ref="K5:K6" si="0">J5-E5</f>
        <v>0</v>
      </c>
      <c r="L5" s="68"/>
      <c r="M5" s="354" t="s">
        <v>113</v>
      </c>
      <c r="N5" s="355"/>
      <c r="O5" s="355"/>
      <c r="P5" s="95">
        <f>'Post-DataEntry'!N34</f>
        <v>0</v>
      </c>
      <c r="Q5" s="68"/>
      <c r="R5" s="269" t="s">
        <v>118</v>
      </c>
      <c r="S5" s="270"/>
      <c r="T5" s="270"/>
      <c r="U5" s="270"/>
      <c r="V5" s="69">
        <f>'Post-Summary'!W5</f>
        <v>0</v>
      </c>
      <c r="W5" s="279" t="s">
        <v>118</v>
      </c>
      <c r="X5" s="280"/>
      <c r="Y5" s="280"/>
      <c r="Z5" s="280"/>
      <c r="AA5" s="70">
        <f>'Pre-Summary'!W5</f>
        <v>0</v>
      </c>
      <c r="AB5" s="57">
        <f t="shared" ref="AB5:AB6" si="1">V5-AA5</f>
        <v>0</v>
      </c>
    </row>
    <row r="6" spans="1:31" ht="15" thickBot="1" x14ac:dyDescent="0.35">
      <c r="A6" s="66"/>
      <c r="B6" s="269" t="s">
        <v>106</v>
      </c>
      <c r="C6" s="270"/>
      <c r="D6" s="270"/>
      <c r="E6" s="106">
        <f>E5+E4</f>
        <v>0</v>
      </c>
      <c r="F6" s="280" t="s">
        <v>106</v>
      </c>
      <c r="G6" s="280"/>
      <c r="H6" s="280"/>
      <c r="I6" s="280"/>
      <c r="J6" s="117">
        <f>J4+J5</f>
        <v>0</v>
      </c>
      <c r="K6" s="57">
        <f t="shared" si="0"/>
        <v>0</v>
      </c>
      <c r="L6" s="68"/>
      <c r="M6" s="346" t="s">
        <v>114</v>
      </c>
      <c r="N6" s="347"/>
      <c r="O6" s="347"/>
      <c r="P6" s="96">
        <f>'Post-DataEntry'!Q32</f>
        <v>0</v>
      </c>
      <c r="Q6" s="68"/>
      <c r="R6" s="269" t="s">
        <v>119</v>
      </c>
      <c r="S6" s="270"/>
      <c r="T6" s="270"/>
      <c r="U6" s="270"/>
      <c r="V6" s="63">
        <f>V4+V5</f>
        <v>0</v>
      </c>
      <c r="W6" s="279" t="s">
        <v>119</v>
      </c>
      <c r="X6" s="280"/>
      <c r="Y6" s="280"/>
      <c r="Z6" s="280"/>
      <c r="AA6" s="65">
        <f>AA4+AA5</f>
        <v>0</v>
      </c>
      <c r="AB6" s="57">
        <f t="shared" si="1"/>
        <v>0</v>
      </c>
    </row>
    <row r="7" spans="1:31" ht="15" thickBot="1" x14ac:dyDescent="0.35">
      <c r="A7" s="66"/>
      <c r="B7" s="71"/>
      <c r="C7" s="72"/>
      <c r="D7" s="72"/>
      <c r="E7" s="73"/>
      <c r="F7" s="80"/>
      <c r="G7" s="80"/>
      <c r="H7" s="80"/>
      <c r="I7" s="80"/>
      <c r="J7" s="80"/>
      <c r="K7" s="89"/>
      <c r="L7" s="68"/>
      <c r="M7" s="356" t="s">
        <v>115</v>
      </c>
      <c r="N7" s="357"/>
      <c r="O7" s="357"/>
      <c r="P7" s="97">
        <f>P4+P5+P6</f>
        <v>0</v>
      </c>
      <c r="Q7" s="68"/>
      <c r="R7" s="71"/>
      <c r="S7" s="72"/>
      <c r="T7" s="72"/>
      <c r="U7" s="72"/>
      <c r="V7" s="73"/>
      <c r="W7" s="85"/>
      <c r="X7" s="80"/>
      <c r="Y7" s="80"/>
      <c r="Z7" s="80"/>
      <c r="AA7" s="86"/>
      <c r="AB7" s="91"/>
    </row>
    <row r="8" spans="1:31" ht="15" thickBot="1" x14ac:dyDescent="0.35">
      <c r="A8" s="66"/>
      <c r="B8" s="74"/>
      <c r="C8" s="75"/>
      <c r="D8" s="75"/>
      <c r="E8" s="76"/>
      <c r="F8" s="81"/>
      <c r="G8" s="81"/>
      <c r="H8" s="81"/>
      <c r="I8" s="81"/>
      <c r="J8" s="81"/>
      <c r="K8" s="90"/>
      <c r="L8" s="60"/>
      <c r="M8" s="77"/>
      <c r="N8" s="78"/>
      <c r="O8" s="78"/>
      <c r="P8" s="79"/>
      <c r="Q8" s="68"/>
      <c r="R8" s="74"/>
      <c r="S8" s="75"/>
      <c r="T8" s="75"/>
      <c r="U8" s="75"/>
      <c r="V8" s="76"/>
      <c r="W8" s="87"/>
      <c r="X8" s="81"/>
      <c r="Y8" s="81"/>
      <c r="Z8" s="81"/>
      <c r="AA8" s="88"/>
      <c r="AB8" s="92"/>
    </row>
    <row r="9" spans="1:31" x14ac:dyDescent="0.3">
      <c r="A9" s="66"/>
      <c r="B9" s="281" t="s">
        <v>192</v>
      </c>
      <c r="C9" s="282"/>
      <c r="D9" s="282"/>
      <c r="E9" s="283"/>
      <c r="F9" s="243" t="s">
        <v>195</v>
      </c>
      <c r="G9" s="243"/>
      <c r="H9" s="243"/>
      <c r="I9" s="243"/>
      <c r="J9" s="243"/>
      <c r="K9" s="59" t="s">
        <v>170</v>
      </c>
      <c r="L9" s="68"/>
      <c r="M9" s="276" t="s">
        <v>174</v>
      </c>
      <c r="N9" s="277"/>
      <c r="O9" s="277"/>
      <c r="P9" s="278"/>
      <c r="Q9" s="68"/>
      <c r="R9" s="281" t="s">
        <v>143</v>
      </c>
      <c r="S9" s="282"/>
      <c r="T9" s="282"/>
      <c r="U9" s="282"/>
      <c r="V9" s="283"/>
      <c r="W9" s="332" t="s">
        <v>75</v>
      </c>
      <c r="X9" s="333"/>
      <c r="Y9" s="333"/>
      <c r="Z9" s="333"/>
      <c r="AA9" s="334"/>
      <c r="AB9" s="61" t="s">
        <v>170</v>
      </c>
    </row>
    <row r="10" spans="1:31" x14ac:dyDescent="0.3">
      <c r="A10" s="66"/>
      <c r="B10" s="258" t="s">
        <v>76</v>
      </c>
      <c r="C10" s="259"/>
      <c r="D10" s="259"/>
      <c r="E10" s="145" t="e">
        <f>'Post-Summary'!E10</f>
        <v>#VALUE!</v>
      </c>
      <c r="F10" s="246" t="s">
        <v>120</v>
      </c>
      <c r="G10" s="246"/>
      <c r="H10" s="246"/>
      <c r="I10" s="246"/>
      <c r="J10" s="118" t="e">
        <f>'Pre-Summary'!P10</f>
        <v>#VALUE!</v>
      </c>
      <c r="K10" s="156" t="e">
        <f t="shared" ref="K10:K14" si="2">E10-J10</f>
        <v>#VALUE!</v>
      </c>
      <c r="L10" s="68"/>
      <c r="M10" s="348" t="s">
        <v>128</v>
      </c>
      <c r="N10" s="349"/>
      <c r="O10" s="349"/>
      <c r="P10" s="98">
        <f>'Pre-Summary'!J11</f>
        <v>0</v>
      </c>
      <c r="Q10" s="68"/>
      <c r="R10" s="258" t="s">
        <v>144</v>
      </c>
      <c r="S10" s="259"/>
      <c r="T10" s="259"/>
      <c r="U10" s="259"/>
      <c r="V10" s="145" t="e">
        <f>'Post-Summary'!W10</f>
        <v>#VALUE!</v>
      </c>
      <c r="W10" s="245" t="s">
        <v>181</v>
      </c>
      <c r="X10" s="246"/>
      <c r="Y10" s="246"/>
      <c r="Z10" s="246"/>
      <c r="AA10" s="148" t="e">
        <f>'Pre-Summary'!W10</f>
        <v>#VALUE!</v>
      </c>
      <c r="AB10" s="155" t="e">
        <f>AA10-V10</f>
        <v>#VALUE!</v>
      </c>
    </row>
    <row r="11" spans="1:31" x14ac:dyDescent="0.3">
      <c r="A11" s="66"/>
      <c r="B11" s="258" t="s">
        <v>77</v>
      </c>
      <c r="C11" s="259"/>
      <c r="D11" s="259"/>
      <c r="E11" s="145" t="e">
        <f>'Post-Summary'!E11</f>
        <v>#DIV/0!</v>
      </c>
      <c r="F11" s="246" t="s">
        <v>121</v>
      </c>
      <c r="G11" s="246"/>
      <c r="H11" s="246"/>
      <c r="I11" s="246"/>
      <c r="J11" s="161" t="e">
        <f>'Pre-Summary'!P11</f>
        <v>#VALUE!</v>
      </c>
      <c r="K11" s="156" t="e">
        <f t="shared" si="2"/>
        <v>#DIV/0!</v>
      </c>
      <c r="L11" s="68"/>
      <c r="M11" s="348" t="s">
        <v>113</v>
      </c>
      <c r="N11" s="349"/>
      <c r="O11" s="349"/>
      <c r="P11" s="98">
        <f>'Pre-Summary'!J12</f>
        <v>0</v>
      </c>
      <c r="Q11" s="68"/>
      <c r="R11" s="258" t="s">
        <v>145</v>
      </c>
      <c r="S11" s="259"/>
      <c r="T11" s="259"/>
      <c r="U11" s="259"/>
      <c r="V11" s="145" t="e">
        <f>'Post-Summary'!W11</f>
        <v>#DIV/0!</v>
      </c>
      <c r="W11" s="245" t="s">
        <v>182</v>
      </c>
      <c r="X11" s="246"/>
      <c r="Y11" s="246"/>
      <c r="Z11" s="246"/>
      <c r="AA11" s="148" t="e">
        <f>'Pre-Summary'!W11</f>
        <v>#VALUE!</v>
      </c>
      <c r="AB11" s="155" t="e">
        <f>V11-AA11</f>
        <v>#DIV/0!</v>
      </c>
    </row>
    <row r="12" spans="1:31" ht="15" thickBot="1" x14ac:dyDescent="0.35">
      <c r="A12" s="66"/>
      <c r="B12" s="344" t="s">
        <v>108</v>
      </c>
      <c r="C12" s="345"/>
      <c r="D12" s="345"/>
      <c r="E12" s="153" t="e">
        <f>'Post-Summary'!E13</f>
        <v>#VALUE!</v>
      </c>
      <c r="F12" s="246" t="s">
        <v>122</v>
      </c>
      <c r="G12" s="246"/>
      <c r="H12" s="246"/>
      <c r="I12" s="246"/>
      <c r="J12" s="118" t="e">
        <f>'Pre-Summary'!P12</f>
        <v>#VALUE!</v>
      </c>
      <c r="K12" s="156" t="e">
        <f t="shared" si="2"/>
        <v>#VALUE!</v>
      </c>
      <c r="L12" s="68"/>
      <c r="M12" s="352" t="s">
        <v>114</v>
      </c>
      <c r="N12" s="353"/>
      <c r="O12" s="353"/>
      <c r="P12" s="99">
        <f>'Pre-Summary'!J13</f>
        <v>0</v>
      </c>
      <c r="Q12" s="68"/>
      <c r="R12" s="350" t="s">
        <v>180</v>
      </c>
      <c r="S12" s="351"/>
      <c r="T12" s="351"/>
      <c r="U12" s="351"/>
      <c r="V12" s="145" t="e">
        <f>'Post-Summary'!W12</f>
        <v>#VALUE!</v>
      </c>
      <c r="W12" s="335" t="s">
        <v>183</v>
      </c>
      <c r="X12" s="336"/>
      <c r="Y12" s="336"/>
      <c r="Z12" s="336"/>
      <c r="AA12" s="148" t="e">
        <f>'Pre-Summary'!W12</f>
        <v>#VALUE!</v>
      </c>
      <c r="AB12" s="155" t="e">
        <f>V12-AA12</f>
        <v>#VALUE!</v>
      </c>
    </row>
    <row r="13" spans="1:31" ht="15" thickBot="1" x14ac:dyDescent="0.35">
      <c r="A13" s="66"/>
      <c r="B13" s="258" t="s">
        <v>125</v>
      </c>
      <c r="C13" s="259"/>
      <c r="D13" s="259"/>
      <c r="E13" s="145" t="e">
        <f>'Post-Summary'!E14</f>
        <v>#DIV/0!</v>
      </c>
      <c r="F13" s="246" t="s">
        <v>124</v>
      </c>
      <c r="G13" s="246"/>
      <c r="H13" s="246"/>
      <c r="I13" s="246"/>
      <c r="J13" s="161" t="e">
        <f>'Pre-Summary'!P13</f>
        <v>#DIV/0!</v>
      </c>
      <c r="K13" s="156" t="e">
        <f t="shared" si="2"/>
        <v>#DIV/0!</v>
      </c>
      <c r="L13" s="68"/>
      <c r="M13" s="337" t="s">
        <v>115</v>
      </c>
      <c r="N13" s="338"/>
      <c r="O13" s="338"/>
      <c r="P13" s="100">
        <f>P10+P11+P12</f>
        <v>0</v>
      </c>
      <c r="Q13" s="68"/>
      <c r="R13" s="258" t="s">
        <v>146</v>
      </c>
      <c r="S13" s="259"/>
      <c r="T13" s="259"/>
      <c r="U13" s="259"/>
      <c r="V13" s="145">
        <f>'Post-Summary'!W13</f>
        <v>0</v>
      </c>
      <c r="W13" s="245" t="s">
        <v>184</v>
      </c>
      <c r="X13" s="246"/>
      <c r="Y13" s="246"/>
      <c r="Z13" s="246"/>
      <c r="AA13" s="148" t="e">
        <f>'Pre-Summary'!W13</f>
        <v>#DIV/0!</v>
      </c>
      <c r="AB13" s="155" t="e">
        <f>AA13-V13</f>
        <v>#DIV/0!</v>
      </c>
    </row>
    <row r="14" spans="1:31" ht="15" thickBot="1" x14ac:dyDescent="0.35">
      <c r="A14" s="66"/>
      <c r="B14" s="269" t="s">
        <v>171</v>
      </c>
      <c r="C14" s="270"/>
      <c r="D14" s="270"/>
      <c r="E14" s="154">
        <f>'Post-DataEntry'!E25</f>
        <v>0</v>
      </c>
      <c r="F14" s="241" t="s">
        <v>123</v>
      </c>
      <c r="G14" s="241"/>
      <c r="H14" s="241"/>
      <c r="I14" s="241"/>
      <c r="J14" s="118" t="e">
        <f>'Pre-Summary'!P14</f>
        <v>#DIV/0!</v>
      </c>
      <c r="K14" s="156" t="e">
        <f t="shared" si="2"/>
        <v>#DIV/0!</v>
      </c>
      <c r="L14" s="60"/>
      <c r="M14" s="82"/>
      <c r="N14" s="83"/>
      <c r="O14" s="83"/>
      <c r="P14" s="84"/>
      <c r="Q14" s="68"/>
      <c r="R14" s="258" t="s">
        <v>178</v>
      </c>
      <c r="S14" s="259"/>
      <c r="T14" s="259"/>
      <c r="U14" s="259"/>
      <c r="V14" s="158">
        <f>'Post-Summary'!W14</f>
        <v>0</v>
      </c>
      <c r="W14" s="245" t="s">
        <v>185</v>
      </c>
      <c r="X14" s="246"/>
      <c r="Y14" s="246"/>
      <c r="Z14" s="246"/>
      <c r="AA14" s="108" t="e">
        <f>'Pre-Summary'!W14</f>
        <v>#VALUE!</v>
      </c>
      <c r="AB14" s="57" t="e">
        <f>V14-AA14</f>
        <v>#VALUE!</v>
      </c>
    </row>
    <row r="15" spans="1:31" x14ac:dyDescent="0.3">
      <c r="A15" s="66"/>
      <c r="B15" s="71"/>
      <c r="C15" s="72"/>
      <c r="D15" s="72"/>
      <c r="E15" s="73"/>
      <c r="F15" s="80"/>
      <c r="G15" s="80"/>
      <c r="H15" s="80"/>
      <c r="I15" s="80"/>
      <c r="J15" s="80"/>
      <c r="K15" s="89"/>
      <c r="L15" s="68"/>
      <c r="M15" s="339" t="s">
        <v>175</v>
      </c>
      <c r="N15" s="340"/>
      <c r="O15" s="340"/>
      <c r="P15" s="341"/>
      <c r="Q15" s="68"/>
      <c r="R15" s="258" t="s">
        <v>177</v>
      </c>
      <c r="S15" s="259"/>
      <c r="T15" s="259"/>
      <c r="U15" s="259"/>
      <c r="V15" s="158">
        <f>'Post-Summary'!W15</f>
        <v>0</v>
      </c>
      <c r="W15" s="245" t="s">
        <v>186</v>
      </c>
      <c r="X15" s="246"/>
      <c r="Y15" s="246"/>
      <c r="Z15" s="246"/>
      <c r="AA15" s="108" t="e">
        <f>'Pre-Summary'!W15</f>
        <v>#DIV/0!</v>
      </c>
      <c r="AB15" s="57" t="e">
        <f>V15-AA15</f>
        <v>#DIV/0!</v>
      </c>
    </row>
    <row r="16" spans="1:31" ht="15" thickBot="1" x14ac:dyDescent="0.35">
      <c r="A16" s="66"/>
      <c r="B16" s="74"/>
      <c r="C16" s="75"/>
      <c r="D16" s="75"/>
      <c r="E16" s="76"/>
      <c r="F16" s="81"/>
      <c r="G16" s="81"/>
      <c r="H16" s="81"/>
      <c r="I16" s="81"/>
      <c r="J16" s="81"/>
      <c r="K16" s="90"/>
      <c r="L16" s="68"/>
      <c r="M16" s="342" t="s">
        <v>128</v>
      </c>
      <c r="N16" s="343"/>
      <c r="O16" s="343"/>
      <c r="P16" s="57">
        <f>P10-P4</f>
        <v>0</v>
      </c>
      <c r="Q16" s="68"/>
      <c r="R16" s="258" t="s">
        <v>187</v>
      </c>
      <c r="S16" s="259"/>
      <c r="T16" s="259"/>
      <c r="U16" s="259"/>
      <c r="V16" s="158">
        <f>'Post-Summary'!W16</f>
        <v>0</v>
      </c>
      <c r="W16" s="245" t="s">
        <v>188</v>
      </c>
      <c r="X16" s="246"/>
      <c r="Y16" s="246"/>
      <c r="Z16" s="246"/>
      <c r="AA16" s="108" t="e">
        <f>'Pre-Summary'!W16</f>
        <v>#DIV/0!</v>
      </c>
      <c r="AB16" s="57" t="e">
        <f>AA16-V16</f>
        <v>#DIV/0!</v>
      </c>
    </row>
    <row r="17" spans="1:31" x14ac:dyDescent="0.3">
      <c r="A17" s="66"/>
      <c r="B17" s="281" t="s">
        <v>193</v>
      </c>
      <c r="C17" s="282"/>
      <c r="D17" s="282"/>
      <c r="E17" s="283"/>
      <c r="F17" s="243" t="s">
        <v>196</v>
      </c>
      <c r="G17" s="243"/>
      <c r="H17" s="243"/>
      <c r="I17" s="243"/>
      <c r="J17" s="243"/>
      <c r="K17" s="59" t="s">
        <v>170</v>
      </c>
      <c r="L17" s="68"/>
      <c r="M17" s="342" t="s">
        <v>113</v>
      </c>
      <c r="N17" s="343"/>
      <c r="O17" s="343"/>
      <c r="P17" s="57">
        <f t="shared" ref="P17:P18" si="3">P11-P5</f>
        <v>0</v>
      </c>
      <c r="Q17" s="68"/>
      <c r="R17" s="258" t="s">
        <v>150</v>
      </c>
      <c r="S17" s="259"/>
      <c r="T17" s="259"/>
      <c r="U17" s="259"/>
      <c r="V17" s="145" t="e">
        <f>'Post-Summary'!W17</f>
        <v>#DIV/0!</v>
      </c>
      <c r="W17" s="245" t="s">
        <v>98</v>
      </c>
      <c r="X17" s="246"/>
      <c r="Y17" s="246"/>
      <c r="Z17" s="246"/>
      <c r="AA17" s="148" t="e">
        <f>'Pre-Summary'!W17</f>
        <v>#DIV/0!</v>
      </c>
      <c r="AB17" s="155" t="e">
        <f>V17-AA17</f>
        <v>#DIV/0!</v>
      </c>
    </row>
    <row r="18" spans="1:31" ht="15" thickBot="1" x14ac:dyDescent="0.35">
      <c r="A18" s="66"/>
      <c r="B18" s="258" t="s">
        <v>109</v>
      </c>
      <c r="C18" s="259"/>
      <c r="D18" s="259"/>
      <c r="E18" s="145">
        <f>'Post-Summary'!E18</f>
        <v>0</v>
      </c>
      <c r="F18" s="246" t="s">
        <v>100</v>
      </c>
      <c r="G18" s="246"/>
      <c r="H18" s="246"/>
      <c r="I18" s="246"/>
      <c r="J18" s="118">
        <f>'Pre-Summary'!P18</f>
        <v>0</v>
      </c>
      <c r="K18" s="156">
        <f>E18-J18</f>
        <v>0</v>
      </c>
      <c r="L18" s="68"/>
      <c r="M18" s="320" t="s">
        <v>114</v>
      </c>
      <c r="N18" s="321"/>
      <c r="O18" s="321"/>
      <c r="P18" s="58">
        <f t="shared" si="3"/>
        <v>0</v>
      </c>
      <c r="Q18" s="68"/>
      <c r="R18" s="238" t="s">
        <v>179</v>
      </c>
      <c r="S18" s="239"/>
      <c r="T18" s="239"/>
      <c r="U18" s="239"/>
      <c r="V18" s="147" t="e">
        <f>'Post-Summary'!W18</f>
        <v>#DIV/0!</v>
      </c>
      <c r="W18" s="240" t="s">
        <v>134</v>
      </c>
      <c r="X18" s="241"/>
      <c r="Y18" s="241"/>
      <c r="Z18" s="241"/>
      <c r="AA18" s="149" t="e">
        <f>'Pre-Summary'!W18</f>
        <v>#VALUE!</v>
      </c>
      <c r="AB18" s="157" t="e">
        <f>AA18-V18</f>
        <v>#VALUE!</v>
      </c>
      <c r="AC18" s="34"/>
    </row>
    <row r="19" spans="1:31" ht="15" thickBot="1" x14ac:dyDescent="0.35">
      <c r="A19" s="66"/>
      <c r="B19" s="258" t="s">
        <v>110</v>
      </c>
      <c r="C19" s="259"/>
      <c r="D19" s="259"/>
      <c r="E19" s="145">
        <f>'Post-Summary'!E19</f>
        <v>0</v>
      </c>
      <c r="F19" s="246" t="s">
        <v>101</v>
      </c>
      <c r="G19" s="246"/>
      <c r="H19" s="246"/>
      <c r="I19" s="246"/>
      <c r="J19" s="118">
        <f>'Pre-Summary'!P19</f>
        <v>0</v>
      </c>
      <c r="K19" s="156">
        <f t="shared" ref="K19:K21" si="4">J19-E19</f>
        <v>0</v>
      </c>
      <c r="L19" s="68"/>
      <c r="M19" s="324" t="s">
        <v>115</v>
      </c>
      <c r="N19" s="325"/>
      <c r="O19" s="325"/>
      <c r="P19" s="56">
        <f>P13-P7</f>
        <v>0</v>
      </c>
      <c r="Q19" s="60"/>
      <c r="R19" s="60"/>
      <c r="S19" s="60"/>
      <c r="T19" s="60"/>
      <c r="U19" s="60"/>
      <c r="V19" s="60"/>
      <c r="W19" s="60"/>
      <c r="X19" s="60"/>
      <c r="Y19" s="60"/>
      <c r="Z19" s="60"/>
      <c r="AA19" s="60"/>
      <c r="AB19" s="68"/>
      <c r="AC19" s="34"/>
      <c r="AD19" s="34"/>
      <c r="AE19" s="34"/>
    </row>
    <row r="20" spans="1:31" x14ac:dyDescent="0.3">
      <c r="A20" s="66"/>
      <c r="B20" s="258" t="s">
        <v>111</v>
      </c>
      <c r="C20" s="259"/>
      <c r="D20" s="259"/>
      <c r="E20" s="145">
        <f>'Post-Summary'!E20</f>
        <v>0</v>
      </c>
      <c r="F20" s="246" t="s">
        <v>102</v>
      </c>
      <c r="G20" s="246"/>
      <c r="H20" s="246"/>
      <c r="I20" s="246"/>
      <c r="J20" s="118">
        <f>'Pre-Summary'!P20</f>
        <v>0</v>
      </c>
      <c r="K20" s="156">
        <f t="shared" si="4"/>
        <v>0</v>
      </c>
      <c r="L20" s="60"/>
      <c r="M20" s="60"/>
      <c r="N20" s="60"/>
      <c r="O20" s="60"/>
      <c r="P20" s="60"/>
      <c r="Q20" s="60"/>
      <c r="R20" s="358" t="s">
        <v>204</v>
      </c>
      <c r="S20" s="358"/>
      <c r="T20" s="358"/>
      <c r="U20" s="358"/>
      <c r="V20" s="358"/>
      <c r="W20" s="359" t="s">
        <v>205</v>
      </c>
      <c r="X20" s="359"/>
      <c r="Y20" s="359"/>
      <c r="Z20" s="359"/>
      <c r="AA20" s="359"/>
      <c r="AB20" s="163" t="s">
        <v>170</v>
      </c>
      <c r="AC20" s="34"/>
      <c r="AD20" s="34"/>
      <c r="AE20" s="34"/>
    </row>
    <row r="21" spans="1:31" ht="15" thickBot="1" x14ac:dyDescent="0.35">
      <c r="A21" s="66"/>
      <c r="B21" s="238" t="s">
        <v>112</v>
      </c>
      <c r="C21" s="239"/>
      <c r="D21" s="239"/>
      <c r="E21" s="107">
        <f>'Post-Summary'!E21</f>
        <v>0</v>
      </c>
      <c r="F21" s="241" t="s">
        <v>116</v>
      </c>
      <c r="G21" s="241"/>
      <c r="H21" s="241"/>
      <c r="I21" s="241"/>
      <c r="J21" s="119">
        <f>'Pre-Summary'!P21</f>
        <v>0</v>
      </c>
      <c r="K21" s="156">
        <f t="shared" si="4"/>
        <v>0</v>
      </c>
      <c r="L21" s="60"/>
      <c r="M21" s="60"/>
      <c r="N21" s="60"/>
      <c r="O21" s="60"/>
      <c r="P21" s="60"/>
      <c r="Q21" s="60"/>
      <c r="R21" s="360">
        <f>('Pre-DataEntry'!O36/100)*'Pre-DataEntry'!G5*'Pre-DataEntry'!R36</f>
        <v>0</v>
      </c>
      <c r="S21" s="361"/>
      <c r="T21" s="361"/>
      <c r="U21" s="361"/>
      <c r="V21" s="361"/>
      <c r="W21" s="362">
        <f>('Post-DataEntry'!N36/100)*'Post-DataEntry'!G5*'Post-DataEntry'!Q36</f>
        <v>0</v>
      </c>
      <c r="X21" s="363"/>
      <c r="Y21" s="363"/>
      <c r="Z21" s="363"/>
      <c r="AA21" s="363"/>
      <c r="AB21" s="164">
        <f>R21-W21</f>
        <v>0</v>
      </c>
      <c r="AC21" s="34"/>
      <c r="AD21" s="34"/>
      <c r="AE21" s="34"/>
    </row>
    <row r="22" spans="1:31" x14ac:dyDescent="0.3">
      <c r="A22" s="66"/>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8"/>
      <c r="AC22" s="34"/>
      <c r="AD22" s="34"/>
      <c r="AE22" s="34"/>
    </row>
    <row r="23" spans="1:31" x14ac:dyDescent="0.3">
      <c r="A23" s="318" t="s">
        <v>172</v>
      </c>
      <c r="B23" s="319"/>
      <c r="C23" s="319"/>
      <c r="D23" s="319"/>
      <c r="E23" s="319"/>
      <c r="F23" s="319"/>
      <c r="G23" s="319"/>
      <c r="H23" s="319"/>
      <c r="I23" s="319"/>
      <c r="J23" s="319"/>
      <c r="K23" s="319"/>
      <c r="L23" s="319"/>
      <c r="M23" s="319"/>
      <c r="N23" s="93"/>
      <c r="O23" s="93"/>
      <c r="P23" s="93"/>
      <c r="Q23" s="93"/>
      <c r="R23" s="93"/>
      <c r="S23" s="93"/>
      <c r="T23" s="93"/>
      <c r="U23" s="93"/>
      <c r="V23" s="93"/>
      <c r="W23" s="93"/>
      <c r="X23" s="93"/>
      <c r="Y23" s="93"/>
      <c r="Z23" s="93"/>
      <c r="AA23" s="93"/>
      <c r="AB23" s="94"/>
      <c r="AC23" s="34"/>
      <c r="AD23" s="34"/>
      <c r="AE23" s="34"/>
    </row>
    <row r="24" spans="1:31" x14ac:dyDescent="0.3">
      <c r="A24" s="318" t="s">
        <v>176</v>
      </c>
      <c r="B24" s="319"/>
      <c r="C24" s="319"/>
      <c r="D24" s="319"/>
      <c r="E24" s="319"/>
      <c r="F24" s="319"/>
      <c r="G24" s="319"/>
      <c r="H24" s="319"/>
      <c r="I24" s="319"/>
      <c r="J24" s="319"/>
      <c r="K24" s="319"/>
      <c r="L24" s="319"/>
      <c r="M24" s="319"/>
      <c r="N24" s="319"/>
      <c r="O24" s="93"/>
      <c r="P24" s="93"/>
      <c r="Q24" s="93"/>
      <c r="R24" s="93"/>
      <c r="S24" s="93"/>
      <c r="T24" s="93"/>
      <c r="U24" s="93"/>
      <c r="V24" s="93"/>
      <c r="W24" s="93"/>
      <c r="X24" s="93"/>
      <c r="Y24" s="93"/>
      <c r="Z24" s="93"/>
      <c r="AA24" s="93"/>
      <c r="AB24" s="94"/>
      <c r="AC24" s="34"/>
      <c r="AD24" s="34"/>
      <c r="AE24" s="34"/>
    </row>
    <row r="25" spans="1:31" x14ac:dyDescent="0.3">
      <c r="A25" s="318" t="s">
        <v>173</v>
      </c>
      <c r="B25" s="319"/>
      <c r="C25" s="319"/>
      <c r="D25" s="319"/>
      <c r="E25" s="319"/>
      <c r="F25" s="319"/>
      <c r="G25" s="319"/>
      <c r="H25" s="319"/>
      <c r="I25" s="319"/>
      <c r="J25" s="319"/>
      <c r="K25" s="319"/>
      <c r="L25" s="319"/>
      <c r="M25" s="319"/>
      <c r="N25" s="93"/>
      <c r="O25" s="93"/>
      <c r="P25" s="93"/>
      <c r="Q25" s="93"/>
      <c r="R25" s="93"/>
      <c r="S25" s="93"/>
      <c r="T25" s="93"/>
      <c r="U25" s="93"/>
      <c r="V25" s="93"/>
      <c r="W25" s="93"/>
      <c r="X25" s="93"/>
      <c r="Y25" s="93"/>
      <c r="Z25" s="93"/>
      <c r="AA25" s="93"/>
      <c r="AB25" s="94"/>
      <c r="AC25" s="34"/>
      <c r="AD25" s="34"/>
      <c r="AE25" s="34"/>
    </row>
    <row r="26" spans="1:31" x14ac:dyDescent="0.3">
      <c r="A26" s="318" t="s">
        <v>189</v>
      </c>
      <c r="B26" s="319"/>
      <c r="C26" s="319"/>
      <c r="D26" s="319"/>
      <c r="E26" s="319"/>
      <c r="F26" s="319"/>
      <c r="G26" s="319"/>
      <c r="H26" s="319"/>
      <c r="I26" s="319"/>
      <c r="J26" s="319"/>
      <c r="K26" s="319"/>
      <c r="L26" s="319"/>
      <c r="M26" s="319"/>
      <c r="N26" s="93"/>
      <c r="O26" s="93"/>
      <c r="P26" s="93"/>
      <c r="Q26" s="93"/>
      <c r="R26" s="93"/>
      <c r="S26" s="93"/>
      <c r="T26" s="93"/>
      <c r="U26" s="93"/>
      <c r="V26" s="93"/>
      <c r="W26" s="93"/>
      <c r="X26" s="93"/>
      <c r="Y26" s="93"/>
      <c r="Z26" s="93"/>
      <c r="AA26" s="93"/>
      <c r="AB26" s="94"/>
      <c r="AC26" s="34"/>
      <c r="AD26" s="34"/>
      <c r="AE26" s="34"/>
    </row>
    <row r="27" spans="1:31" x14ac:dyDescent="0.3">
      <c r="A27" s="322" t="s">
        <v>190</v>
      </c>
      <c r="B27" s="323"/>
      <c r="C27" s="323"/>
      <c r="D27" s="323"/>
      <c r="E27" s="323"/>
      <c r="F27" s="323"/>
      <c r="G27" s="323"/>
      <c r="H27" s="323"/>
      <c r="I27" s="323"/>
      <c r="J27" s="323"/>
      <c r="K27" s="323"/>
      <c r="L27" s="323"/>
      <c r="M27" s="323"/>
      <c r="N27" s="93"/>
      <c r="O27" s="93"/>
      <c r="P27" s="93"/>
      <c r="Q27" s="93"/>
      <c r="R27" s="93"/>
      <c r="S27" s="93"/>
      <c r="T27" s="93"/>
      <c r="U27" s="93"/>
      <c r="V27" s="93"/>
      <c r="W27" s="93"/>
      <c r="X27" s="93"/>
      <c r="Y27" s="93"/>
      <c r="Z27" s="93"/>
      <c r="AA27" s="93"/>
      <c r="AB27" s="94"/>
      <c r="AC27" s="34"/>
      <c r="AD27" s="34"/>
      <c r="AE27" s="34"/>
    </row>
    <row r="28" spans="1:31" x14ac:dyDescent="0.3">
      <c r="A28" s="316" t="s">
        <v>191</v>
      </c>
      <c r="B28" s="317"/>
      <c r="C28" s="317"/>
      <c r="D28" s="317"/>
      <c r="E28" s="317"/>
      <c r="F28" s="317"/>
      <c r="G28" s="317"/>
      <c r="H28" s="317"/>
      <c r="I28" s="317"/>
      <c r="J28" s="317"/>
      <c r="K28" s="317"/>
      <c r="L28" s="317"/>
      <c r="M28" s="317"/>
      <c r="N28" s="317"/>
      <c r="O28" s="93"/>
      <c r="P28" s="93"/>
      <c r="Q28" s="93"/>
      <c r="R28" s="93"/>
      <c r="S28" s="93"/>
      <c r="T28" s="93"/>
      <c r="U28" s="93"/>
      <c r="V28" s="93"/>
      <c r="W28" s="93"/>
      <c r="X28" s="93"/>
      <c r="Y28" s="93"/>
      <c r="Z28" s="93"/>
      <c r="AA28" s="93"/>
      <c r="AB28" s="94"/>
      <c r="AC28" s="34"/>
      <c r="AD28" s="34"/>
      <c r="AE28" s="34"/>
    </row>
    <row r="29" spans="1:31" x14ac:dyDescent="0.3">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row>
    <row r="30" spans="1:31" x14ac:dyDescent="0.3">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row>
    <row r="31" spans="1:31" x14ac:dyDescent="0.3">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row>
    <row r="32" spans="1:31" x14ac:dyDescent="0.3">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row>
    <row r="33" spans="1:31" x14ac:dyDescent="0.3">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row>
    <row r="34" spans="1:31" x14ac:dyDescent="0.3">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row>
    <row r="35" spans="1:31" x14ac:dyDescent="0.3">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row>
    <row r="36" spans="1:31" x14ac:dyDescent="0.3">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row>
    <row r="37" spans="1:31" x14ac:dyDescent="0.3">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row>
    <row r="38" spans="1:31" x14ac:dyDescent="0.3">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row>
    <row r="39" spans="1:31" x14ac:dyDescent="0.3">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row>
    <row r="40" spans="1:31" x14ac:dyDescent="0.3">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row>
    <row r="41" spans="1:31" x14ac:dyDescent="0.3">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row>
    <row r="42" spans="1:31" x14ac:dyDescent="0.3">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row>
    <row r="43" spans="1:31" x14ac:dyDescent="0.3">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row>
    <row r="44" spans="1:31" x14ac:dyDescent="0.3">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row>
    <row r="45" spans="1:31" x14ac:dyDescent="0.3">
      <c r="Z45" s="34"/>
      <c r="AA45" s="34"/>
      <c r="AB45" s="34"/>
      <c r="AC45" s="34"/>
      <c r="AD45" s="34"/>
      <c r="AE45" s="34"/>
    </row>
    <row r="46" spans="1:31" x14ac:dyDescent="0.3">
      <c r="Z46" s="34"/>
      <c r="AA46" s="34"/>
      <c r="AB46" s="34"/>
      <c r="AC46" s="34"/>
      <c r="AD46" s="34"/>
      <c r="AE46" s="34"/>
    </row>
    <row r="47" spans="1:31" x14ac:dyDescent="0.3">
      <c r="Z47" s="34"/>
      <c r="AA47" s="34"/>
      <c r="AB47" s="34"/>
      <c r="AC47" s="34"/>
      <c r="AD47" s="34"/>
      <c r="AE47" s="34"/>
    </row>
    <row r="48" spans="1:31" x14ac:dyDescent="0.3">
      <c r="Z48" s="34"/>
      <c r="AA48" s="34"/>
      <c r="AB48" s="34"/>
      <c r="AC48" s="34"/>
      <c r="AD48" s="34"/>
      <c r="AE48" s="34"/>
    </row>
    <row r="49" spans="26:31" x14ac:dyDescent="0.3">
      <c r="Z49" s="34"/>
      <c r="AA49" s="34"/>
      <c r="AB49" s="34"/>
      <c r="AD49" s="34"/>
      <c r="AE49" s="34"/>
    </row>
  </sheetData>
  <mergeCells count="84">
    <mergeCell ref="R20:V20"/>
    <mergeCell ref="W20:AA20"/>
    <mergeCell ref="R21:V21"/>
    <mergeCell ref="W21:AA21"/>
    <mergeCell ref="B3:E3"/>
    <mergeCell ref="F3:J3"/>
    <mergeCell ref="M4:O4"/>
    <mergeCell ref="R10:U10"/>
    <mergeCell ref="B5:D5"/>
    <mergeCell ref="F5:I5"/>
    <mergeCell ref="R5:U5"/>
    <mergeCell ref="B6:D6"/>
    <mergeCell ref="F6:I6"/>
    <mergeCell ref="R6:U6"/>
    <mergeCell ref="R3:V3"/>
    <mergeCell ref="B4:D4"/>
    <mergeCell ref="M5:O5"/>
    <mergeCell ref="M7:O7"/>
    <mergeCell ref="F4:I4"/>
    <mergeCell ref="R4:U4"/>
    <mergeCell ref="M3:P3"/>
    <mergeCell ref="R9:V9"/>
    <mergeCell ref="M6:O6"/>
    <mergeCell ref="F9:J9"/>
    <mergeCell ref="R14:U14"/>
    <mergeCell ref="M9:P9"/>
    <mergeCell ref="M10:O10"/>
    <mergeCell ref="M11:O11"/>
    <mergeCell ref="F11:I11"/>
    <mergeCell ref="F13:I13"/>
    <mergeCell ref="R13:U13"/>
    <mergeCell ref="F10:I10"/>
    <mergeCell ref="R11:U11"/>
    <mergeCell ref="F12:I12"/>
    <mergeCell ref="R12:U12"/>
    <mergeCell ref="M12:O12"/>
    <mergeCell ref="B13:D13"/>
    <mergeCell ref="B11:D11"/>
    <mergeCell ref="B9:E9"/>
    <mergeCell ref="B21:D21"/>
    <mergeCell ref="F21:I21"/>
    <mergeCell ref="B18:D18"/>
    <mergeCell ref="F18:I18"/>
    <mergeCell ref="F20:I20"/>
    <mergeCell ref="F14:I14"/>
    <mergeCell ref="B12:D12"/>
    <mergeCell ref="B10:D10"/>
    <mergeCell ref="B14:D14"/>
    <mergeCell ref="R15:U15"/>
    <mergeCell ref="R16:U16"/>
    <mergeCell ref="B17:E17"/>
    <mergeCell ref="F17:J17"/>
    <mergeCell ref="R17:U17"/>
    <mergeCell ref="R18:U18"/>
    <mergeCell ref="A1:AB2"/>
    <mergeCell ref="W9:AA9"/>
    <mergeCell ref="W3:AA3"/>
    <mergeCell ref="A25:M25"/>
    <mergeCell ref="W4:Z4"/>
    <mergeCell ref="W5:Z5"/>
    <mergeCell ref="W6:Z6"/>
    <mergeCell ref="W10:Z10"/>
    <mergeCell ref="W11:Z11"/>
    <mergeCell ref="W12:Z12"/>
    <mergeCell ref="W13:Z13"/>
    <mergeCell ref="M13:O13"/>
    <mergeCell ref="M15:P15"/>
    <mergeCell ref="M16:O16"/>
    <mergeCell ref="M17:O17"/>
    <mergeCell ref="W14:Z14"/>
    <mergeCell ref="W15:Z15"/>
    <mergeCell ref="W16:Z16"/>
    <mergeCell ref="W17:Z17"/>
    <mergeCell ref="W18:Z18"/>
    <mergeCell ref="A28:N28"/>
    <mergeCell ref="A24:N24"/>
    <mergeCell ref="M18:O18"/>
    <mergeCell ref="A26:M26"/>
    <mergeCell ref="A27:M27"/>
    <mergeCell ref="M19:O19"/>
    <mergeCell ref="A23:M23"/>
    <mergeCell ref="B19:D19"/>
    <mergeCell ref="F19:I19"/>
    <mergeCell ref="B20:D20"/>
  </mergeCells>
  <conditionalFormatting sqref="K10:K14 K4:K6 K18:K21">
    <cfRule type="cellIs" dxfId="22" priority="38" operator="lessThan">
      <formula>0</formula>
    </cfRule>
  </conditionalFormatting>
  <conditionalFormatting sqref="K4:K6">
    <cfRule type="cellIs" dxfId="21" priority="36" operator="equal">
      <formula>0</formula>
    </cfRule>
    <cfRule type="cellIs" dxfId="20" priority="37" operator="greaterThan">
      <formula>0</formula>
    </cfRule>
  </conditionalFormatting>
  <conditionalFormatting sqref="K10">
    <cfRule type="cellIs" dxfId="19" priority="30" operator="lessThan">
      <formula>0</formula>
    </cfRule>
  </conditionalFormatting>
  <conditionalFormatting sqref="K10">
    <cfRule type="cellIs" dxfId="18" priority="28" operator="equal">
      <formula>0</formula>
    </cfRule>
    <cfRule type="cellIs" dxfId="17" priority="29" operator="greaterThan">
      <formula>0</formula>
    </cfRule>
  </conditionalFormatting>
  <conditionalFormatting sqref="K5:K6 K10:K14 K18:K21">
    <cfRule type="cellIs" dxfId="16" priority="34" operator="equal">
      <formula>0</formula>
    </cfRule>
    <cfRule type="cellIs" dxfId="15" priority="35" operator="greaterThan">
      <formula>0</formula>
    </cfRule>
  </conditionalFormatting>
  <conditionalFormatting sqref="P16:P19">
    <cfRule type="cellIs" dxfId="14" priority="18" operator="lessThan">
      <formula>0</formula>
    </cfRule>
  </conditionalFormatting>
  <conditionalFormatting sqref="P16:P19">
    <cfRule type="cellIs" dxfId="13" priority="16" operator="equal">
      <formula>0</formula>
    </cfRule>
    <cfRule type="cellIs" dxfId="12" priority="17" operator="greaterThan">
      <formula>0</formula>
    </cfRule>
  </conditionalFormatting>
  <conditionalFormatting sqref="AB4:AB6">
    <cfRule type="cellIs" dxfId="11" priority="12" operator="lessThan">
      <formula>0</formula>
    </cfRule>
  </conditionalFormatting>
  <conditionalFormatting sqref="AB4:AB6">
    <cfRule type="cellIs" dxfId="10" priority="10" operator="equal">
      <formula>0</formula>
    </cfRule>
    <cfRule type="cellIs" dxfId="9" priority="11" operator="greaterThan">
      <formula>0</formula>
    </cfRule>
  </conditionalFormatting>
  <conditionalFormatting sqref="AB13:AB18">
    <cfRule type="cellIs" dxfId="8" priority="9" operator="lessThan">
      <formula>0</formula>
    </cfRule>
  </conditionalFormatting>
  <conditionalFormatting sqref="AB13:AB18">
    <cfRule type="cellIs" dxfId="7" priority="7" operator="equal">
      <formula>0</formula>
    </cfRule>
    <cfRule type="cellIs" dxfId="6" priority="8" operator="greaterThan">
      <formula>0</formula>
    </cfRule>
  </conditionalFormatting>
  <conditionalFormatting sqref="AB10:AB12">
    <cfRule type="cellIs" dxfId="5" priority="6" operator="lessThan">
      <formula>0</formula>
    </cfRule>
  </conditionalFormatting>
  <conditionalFormatting sqref="AB10:AB12">
    <cfRule type="cellIs" dxfId="4" priority="4" operator="equal">
      <formula>0</formula>
    </cfRule>
    <cfRule type="cellIs" dxfId="3" priority="5" operator="greaterThan">
      <formula>0</formula>
    </cfRule>
  </conditionalFormatting>
  <conditionalFormatting sqref="AB21">
    <cfRule type="cellIs" dxfId="2" priority="3" operator="lessThan">
      <formula>0</formula>
    </cfRule>
  </conditionalFormatting>
  <conditionalFormatting sqref="AB21">
    <cfRule type="cellIs" dxfId="1" priority="1" operator="equal">
      <formula>0</formula>
    </cfRule>
    <cfRule type="cellIs" dxfId="0" priority="2" operator="greater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L28"/>
  <sheetViews>
    <sheetView workbookViewId="0">
      <selection activeCell="I26" sqref="I26"/>
    </sheetView>
  </sheetViews>
  <sheetFormatPr defaultRowHeight="14.4" x14ac:dyDescent="0.3"/>
  <cols>
    <col min="1" max="1" width="26.44140625" bestFit="1" customWidth="1"/>
    <col min="2" max="2" width="10.5546875" bestFit="1" customWidth="1"/>
    <col min="3" max="3" width="13.44140625" bestFit="1" customWidth="1"/>
    <col min="6" max="6" width="42.5546875" bestFit="1" customWidth="1"/>
    <col min="9" max="9" width="11.109375" customWidth="1"/>
    <col min="10" max="10" width="12.6640625" customWidth="1"/>
    <col min="12" max="12" width="12.109375" customWidth="1"/>
  </cols>
  <sheetData>
    <row r="1" spans="1:12" ht="28.8" x14ac:dyDescent="0.55000000000000004">
      <c r="A1" s="364" t="s">
        <v>5</v>
      </c>
      <c r="B1" s="364"/>
      <c r="C1" s="364"/>
      <c r="D1" s="364"/>
      <c r="E1" s="364"/>
      <c r="F1" s="364"/>
      <c r="G1" s="364"/>
      <c r="H1" s="364"/>
      <c r="I1" s="364"/>
      <c r="J1" s="364"/>
      <c r="K1" s="364"/>
      <c r="L1" s="364"/>
    </row>
    <row r="3" spans="1:12" x14ac:dyDescent="0.3">
      <c r="A3" t="s">
        <v>6</v>
      </c>
      <c r="B3" t="s">
        <v>7</v>
      </c>
      <c r="C3" t="s">
        <v>25</v>
      </c>
    </row>
    <row r="4" spans="1:12" x14ac:dyDescent="0.3">
      <c r="A4" t="s">
        <v>29</v>
      </c>
      <c r="B4">
        <v>0</v>
      </c>
      <c r="C4">
        <v>0</v>
      </c>
      <c r="F4" t="s">
        <v>32</v>
      </c>
      <c r="G4">
        <v>1</v>
      </c>
      <c r="H4">
        <v>1.5</v>
      </c>
    </row>
    <row r="5" spans="1:12" x14ac:dyDescent="0.3">
      <c r="A5" t="s">
        <v>9</v>
      </c>
      <c r="B5" s="3">
        <v>66118.5</v>
      </c>
      <c r="C5" s="2">
        <f>B5*1.0805</f>
        <v>71441.039250000002</v>
      </c>
      <c r="D5" t="s">
        <v>28</v>
      </c>
      <c r="F5" t="s">
        <v>33</v>
      </c>
      <c r="G5">
        <v>2</v>
      </c>
      <c r="H5">
        <v>3</v>
      </c>
    </row>
    <row r="6" spans="1:12" x14ac:dyDescent="0.3">
      <c r="A6" t="s">
        <v>17</v>
      </c>
      <c r="B6" s="5">
        <v>8667</v>
      </c>
      <c r="C6" s="2">
        <f>B6*1.1744</f>
        <v>10178.524800000001</v>
      </c>
      <c r="D6" t="s">
        <v>27</v>
      </c>
      <c r="F6" t="s">
        <v>34</v>
      </c>
      <c r="G6">
        <v>2</v>
      </c>
      <c r="H6">
        <v>4</v>
      </c>
      <c r="I6" s="1"/>
    </row>
    <row r="7" spans="1:12" x14ac:dyDescent="0.3">
      <c r="A7" t="s">
        <v>18</v>
      </c>
      <c r="B7" s="5">
        <v>15010</v>
      </c>
      <c r="C7" s="2">
        <f>B7*1.1744</f>
        <v>17627.744000000002</v>
      </c>
      <c r="I7" s="1"/>
    </row>
    <row r="8" spans="1:12" x14ac:dyDescent="0.3">
      <c r="A8" t="s">
        <v>8</v>
      </c>
      <c r="B8" s="3">
        <v>56636.83</v>
      </c>
      <c r="C8" s="2">
        <f>B8*1.0805</f>
        <v>61196.094815000004</v>
      </c>
      <c r="I8" s="1"/>
    </row>
    <row r="9" spans="1:12" x14ac:dyDescent="0.3">
      <c r="A9" t="s">
        <v>19</v>
      </c>
      <c r="B9" s="5">
        <v>6605</v>
      </c>
      <c r="C9" s="2">
        <f>B9*1.1744</f>
        <v>7756.9120000000012</v>
      </c>
      <c r="F9" s="16" t="s">
        <v>91</v>
      </c>
      <c r="I9" s="365" t="s">
        <v>168</v>
      </c>
      <c r="J9" s="365"/>
    </row>
    <row r="10" spans="1:12" x14ac:dyDescent="0.3">
      <c r="A10" t="s">
        <v>20</v>
      </c>
      <c r="B10" s="5">
        <v>6815</v>
      </c>
      <c r="C10" s="2">
        <f>B10*1.1744</f>
        <v>8003.536000000001</v>
      </c>
      <c r="F10" t="s">
        <v>29</v>
      </c>
      <c r="G10">
        <v>0</v>
      </c>
      <c r="I10" s="365"/>
      <c r="J10" s="365"/>
    </row>
    <row r="11" spans="1:12" x14ac:dyDescent="0.3">
      <c r="A11" t="s">
        <v>10</v>
      </c>
      <c r="B11" s="3">
        <v>47446.5</v>
      </c>
      <c r="C11" s="2">
        <f>B11*1.0805</f>
        <v>51265.943250000004</v>
      </c>
      <c r="F11" t="s">
        <v>92</v>
      </c>
      <c r="G11">
        <v>0.92</v>
      </c>
      <c r="I11" s="365"/>
      <c r="J11" s="365"/>
    </row>
    <row r="12" spans="1:12" x14ac:dyDescent="0.3">
      <c r="A12" t="s">
        <v>21</v>
      </c>
      <c r="B12" s="5">
        <v>5657</v>
      </c>
      <c r="C12" s="2">
        <f>B12*1.1744</f>
        <v>6643.5808000000006</v>
      </c>
      <c r="F12" t="s">
        <v>95</v>
      </c>
      <c r="G12">
        <v>0.75</v>
      </c>
      <c r="I12" s="365"/>
      <c r="J12" s="365"/>
    </row>
    <row r="13" spans="1:12" x14ac:dyDescent="0.3">
      <c r="A13" t="s">
        <v>15</v>
      </c>
      <c r="B13" s="5">
        <v>10517</v>
      </c>
      <c r="C13" s="2">
        <f>B13*1.1744</f>
        <v>12351.1648</v>
      </c>
      <c r="F13" t="s">
        <v>93</v>
      </c>
      <c r="G13">
        <v>0.5</v>
      </c>
      <c r="I13" s="365"/>
      <c r="J13" s="365"/>
    </row>
    <row r="14" spans="1:12" x14ac:dyDescent="0.3">
      <c r="A14" t="s">
        <v>11</v>
      </c>
      <c r="B14" s="3">
        <v>50782.17</v>
      </c>
      <c r="C14" s="2">
        <f>B14*1.0805</f>
        <v>54870.134684999997</v>
      </c>
      <c r="I14" s="365"/>
      <c r="J14" s="365"/>
    </row>
    <row r="15" spans="1:12" x14ac:dyDescent="0.3">
      <c r="A15" t="s">
        <v>13</v>
      </c>
      <c r="B15" s="5">
        <v>5461</v>
      </c>
      <c r="C15" s="2">
        <f>B15*1.1744</f>
        <v>6413.3984000000009</v>
      </c>
      <c r="F15" s="16" t="s">
        <v>94</v>
      </c>
      <c r="I15" s="365"/>
      <c r="J15" s="365"/>
    </row>
    <row r="16" spans="1:12" x14ac:dyDescent="0.3">
      <c r="A16" t="s">
        <v>14</v>
      </c>
      <c r="B16" s="5">
        <v>21286</v>
      </c>
      <c r="C16" s="2">
        <f>B16*1.1744</f>
        <v>24998.278400000003</v>
      </c>
      <c r="F16" t="s">
        <v>29</v>
      </c>
      <c r="G16">
        <v>0</v>
      </c>
      <c r="I16" s="365"/>
      <c r="J16" s="365"/>
    </row>
    <row r="17" spans="1:10" x14ac:dyDescent="0.3">
      <c r="A17" t="s">
        <v>12</v>
      </c>
      <c r="B17" s="3">
        <v>45422.17</v>
      </c>
      <c r="C17" s="2">
        <f>B17*1.0805</f>
        <v>49078.654685000001</v>
      </c>
      <c r="F17" t="s">
        <v>92</v>
      </c>
      <c r="G17">
        <v>1.05</v>
      </c>
      <c r="I17" s="365"/>
      <c r="J17" s="365"/>
    </row>
    <row r="18" spans="1:10" x14ac:dyDescent="0.3">
      <c r="A18" t="s">
        <v>24</v>
      </c>
      <c r="B18" s="5">
        <v>6409</v>
      </c>
      <c r="C18" s="2">
        <f>B18*1.1744</f>
        <v>7526.7296000000006</v>
      </c>
      <c r="F18" t="s">
        <v>95</v>
      </c>
      <c r="G18">
        <v>1.1000000000000001</v>
      </c>
      <c r="I18" s="365"/>
      <c r="J18" s="365"/>
    </row>
    <row r="19" spans="1:10" x14ac:dyDescent="0.3">
      <c r="A19" t="s">
        <v>16</v>
      </c>
      <c r="B19" s="5">
        <v>16011</v>
      </c>
      <c r="C19" s="2">
        <f>B19*1.1744</f>
        <v>18803.3184</v>
      </c>
      <c r="F19" t="s">
        <v>93</v>
      </c>
      <c r="G19">
        <v>1.2</v>
      </c>
      <c r="I19" s="365"/>
      <c r="J19" s="365"/>
    </row>
    <row r="20" spans="1:10" x14ac:dyDescent="0.3">
      <c r="A20" t="s">
        <v>22</v>
      </c>
      <c r="B20" s="5">
        <v>6632</v>
      </c>
      <c r="C20" s="2">
        <f>B20*1.1744</f>
        <v>7788.6208000000006</v>
      </c>
      <c r="I20" s="365"/>
      <c r="J20" s="365"/>
    </row>
    <row r="21" spans="1:10" x14ac:dyDescent="0.3">
      <c r="A21" t="s">
        <v>23</v>
      </c>
      <c r="B21" s="5">
        <v>7877</v>
      </c>
      <c r="C21" s="2">
        <f>B21*1.1744</f>
        <v>9250.7488000000012</v>
      </c>
      <c r="F21" s="16" t="s">
        <v>96</v>
      </c>
      <c r="I21" s="365"/>
      <c r="J21" s="365"/>
    </row>
    <row r="22" spans="1:10" x14ac:dyDescent="0.3">
      <c r="A22" t="s">
        <v>26</v>
      </c>
      <c r="B22" s="5">
        <v>5373</v>
      </c>
      <c r="C22" s="2">
        <f>B22*1.1744</f>
        <v>6310.0512000000008</v>
      </c>
      <c r="F22" t="s">
        <v>29</v>
      </c>
      <c r="G22">
        <v>0</v>
      </c>
      <c r="I22" s="365"/>
      <c r="J22" s="365"/>
    </row>
    <row r="23" spans="1:10" x14ac:dyDescent="0.3">
      <c r="F23" t="s">
        <v>92</v>
      </c>
      <c r="G23">
        <v>0.95</v>
      </c>
      <c r="I23" s="365"/>
      <c r="J23" s="365"/>
    </row>
    <row r="24" spans="1:10" x14ac:dyDescent="0.3">
      <c r="F24" t="s">
        <v>95</v>
      </c>
      <c r="G24">
        <v>0.75</v>
      </c>
      <c r="I24" s="365"/>
      <c r="J24" s="365"/>
    </row>
    <row r="25" spans="1:10" x14ac:dyDescent="0.3">
      <c r="F25" t="s">
        <v>93</v>
      </c>
      <c r="G25">
        <v>0.5</v>
      </c>
      <c r="I25" s="365"/>
      <c r="J25" s="365"/>
    </row>
    <row r="26" spans="1:10" x14ac:dyDescent="0.3">
      <c r="I26" s="4"/>
    </row>
    <row r="27" spans="1:10" x14ac:dyDescent="0.3">
      <c r="I27" s="4"/>
    </row>
    <row r="28" spans="1:10" x14ac:dyDescent="0.3">
      <c r="I28" s="4"/>
    </row>
  </sheetData>
  <sheetProtection selectLockedCells="1"/>
  <mergeCells count="2">
    <mergeCell ref="A1:L1"/>
    <mergeCell ref="I9:J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Pre-DataEntry</vt:lpstr>
      <vt:lpstr>Pre-Summary</vt:lpstr>
      <vt:lpstr>Post-DataEntry</vt:lpstr>
      <vt:lpstr>Post-Summary</vt:lpstr>
      <vt:lpstr>Post-Comparison</vt:lpstr>
      <vt:lpstr>DoNotDelete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Derek Stephens</dc:creator>
  <cp:lastModifiedBy>Schwerha, Diana</cp:lastModifiedBy>
  <cp:lastPrinted>2019-07-03T16:40:13Z</cp:lastPrinted>
  <dcterms:created xsi:type="dcterms:W3CDTF">2019-07-03T16:28:25Z</dcterms:created>
  <dcterms:modified xsi:type="dcterms:W3CDTF">2020-05-06T15:34:07Z</dcterms:modified>
</cp:coreProperties>
</file>